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 Z40-75\Desktop\ÑIELOL300317\Catalogos\"/>
    </mc:Choice>
  </mc:AlternateContent>
  <bookViews>
    <workbookView xWindow="0" yWindow="0" windowWidth="20490" windowHeight="8640" tabRatio="789" firstSheet="1" activeTab="4"/>
  </bookViews>
  <sheets>
    <sheet name="BOMBA DE CALOR" sheetId="8" r:id="rId1"/>
    <sheet name="MANEJADORAS" sheetId="4" r:id="rId2"/>
    <sheet name="CALDERAS" sheetId="9" r:id="rId3"/>
    <sheet name="CALDERAS1" sheetId="13" state="hidden" r:id="rId4"/>
    <sheet name="VENTILADORES" sheetId="7" r:id="rId5"/>
    <sheet name="RECUPERADORES" sheetId="16" r:id="rId6"/>
    <sheet name="recu" sheetId="14" state="hidden" r:id="rId7"/>
    <sheet name="ESTANQUES" sheetId="10" state="hidden" r:id="rId8"/>
    <sheet name="vent" sheetId="15" state="hidden" r:id="rId9"/>
    <sheet name="BOMBA" sheetId="6" r:id="rId10"/>
    <sheet name="IC" sheetId="18" r:id="rId11"/>
    <sheet name="Cuadro carga" sheetId="12" state="hidden" r:id="rId12"/>
  </sheets>
  <definedNames>
    <definedName name="_xlnm.Print_Area" localSheetId="9">BOMBA!$A$1:$L$40</definedName>
    <definedName name="_xlnm.Print_Area" localSheetId="0">'BOMBA DE CALOR'!$A$1:$F$42</definedName>
    <definedName name="_xlnm.Print_Area" localSheetId="2">CALDERAS!$A$1:$G$40</definedName>
    <definedName name="_xlnm.Print_Area" localSheetId="7">ESTANQUES!$A$1:$H$28</definedName>
    <definedName name="_xlnm.Print_Area" localSheetId="10">IC!$A$1:$F$30</definedName>
    <definedName name="_xlnm.Print_Area" localSheetId="1">MANEJADORAS!$A$1:$L$54</definedName>
    <definedName name="_xlnm.Print_Area" localSheetId="5">RECUPERADORES!$A$1:$G$41</definedName>
    <definedName name="_xlnm.Print_Area" localSheetId="4">VENTILADORES!$A$1:$AI$39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4" i="7" l="1"/>
  <c r="AF24" i="7"/>
  <c r="AG12" i="7"/>
  <c r="AH12" i="7"/>
  <c r="AI12" i="7"/>
  <c r="AF12" i="7"/>
  <c r="AD12" i="7" l="1"/>
  <c r="AE12" i="7"/>
  <c r="S12" i="7"/>
  <c r="T12" i="7"/>
  <c r="U12" i="7"/>
  <c r="V12" i="7"/>
  <c r="W12" i="7"/>
  <c r="X12" i="7"/>
  <c r="Y12" i="7" l="1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E11" i="9" l="1"/>
  <c r="G13" i="16"/>
  <c r="F13" i="16"/>
  <c r="E13" i="16"/>
  <c r="D13" i="16"/>
  <c r="H14" i="15" l="1"/>
  <c r="G14" i="15"/>
  <c r="F14" i="15"/>
  <c r="E14" i="15"/>
  <c r="H14" i="14"/>
  <c r="G14" i="14"/>
  <c r="F14" i="14"/>
  <c r="E14" i="14"/>
  <c r="D13" i="4" l="1"/>
  <c r="E30" i="12" l="1"/>
  <c r="E32" i="12" l="1"/>
  <c r="E31" i="12"/>
  <c r="E29" i="12"/>
</calcChain>
</file>

<file path=xl/sharedStrings.xml><?xml version="1.0" encoding="utf-8"?>
<sst xmlns="http://schemas.openxmlformats.org/spreadsheetml/2006/main" count="1232" uniqueCount="352">
  <si>
    <t>-</t>
  </si>
  <si>
    <t>UMA-01</t>
  </si>
  <si>
    <t>Largo</t>
  </si>
  <si>
    <t>L/s</t>
  </si>
  <si>
    <t>Cantidad</t>
  </si>
  <si>
    <t>Denominación</t>
  </si>
  <si>
    <t xml:space="preserve">Aplicación: </t>
  </si>
  <si>
    <t>Caudal Actual</t>
  </si>
  <si>
    <t>m3/h</t>
  </si>
  <si>
    <t>Presión Estática Externa</t>
  </si>
  <si>
    <t>mm c.a.</t>
  </si>
  <si>
    <t>Temperatura Entrada</t>
  </si>
  <si>
    <t>ºC</t>
  </si>
  <si>
    <t>Ventilador.</t>
  </si>
  <si>
    <t>Tipo Rotor</t>
  </si>
  <si>
    <t>Centrífugo</t>
  </si>
  <si>
    <t>Inclinación Alabes</t>
  </si>
  <si>
    <t>Atrás o Adelante</t>
  </si>
  <si>
    <t>Aspiración</t>
  </si>
  <si>
    <t>Doble</t>
  </si>
  <si>
    <t>Tipo Caja</t>
  </si>
  <si>
    <t>Espiral</t>
  </si>
  <si>
    <t>Velocidad Salida</t>
  </si>
  <si>
    <t>m/s</t>
  </si>
  <si>
    <t>Nivel Ruido</t>
  </si>
  <si>
    <t>dBA</t>
  </si>
  <si>
    <t>Rendimiento Estático mín.</t>
  </si>
  <si>
    <t>%</t>
  </si>
  <si>
    <t xml:space="preserve">Motor. </t>
  </si>
  <si>
    <t>Corriente 50 Hz</t>
  </si>
  <si>
    <t>fase/V</t>
  </si>
  <si>
    <t>3/380</t>
  </si>
  <si>
    <t>Velocidad Giro</t>
  </si>
  <si>
    <t>RPM</t>
  </si>
  <si>
    <t>Potencia Nominal</t>
  </si>
  <si>
    <t>kW</t>
  </si>
  <si>
    <t xml:space="preserve">Transmisión. </t>
  </si>
  <si>
    <t>Tipo</t>
  </si>
  <si>
    <t>Poleas y Correas</t>
  </si>
  <si>
    <t>Dimensiones equipos</t>
  </si>
  <si>
    <t xml:space="preserve">Altura </t>
  </si>
  <si>
    <t>mm</t>
  </si>
  <si>
    <t>Ancho</t>
  </si>
  <si>
    <t xml:space="preserve">Peso </t>
  </si>
  <si>
    <t>Kg</t>
  </si>
  <si>
    <t>Filtros</t>
  </si>
  <si>
    <t>Etapa 1</t>
  </si>
  <si>
    <t>tipo</t>
  </si>
  <si>
    <t>Directa</t>
  </si>
  <si>
    <t>Tipo:</t>
  </si>
  <si>
    <t>Potencia</t>
  </si>
  <si>
    <t>caudal</t>
  </si>
  <si>
    <t>l/h</t>
  </si>
  <si>
    <t>Agua manejada.</t>
  </si>
  <si>
    <t>Caudal</t>
  </si>
  <si>
    <t>Altura Manométrica</t>
  </si>
  <si>
    <t>m c.a.</t>
  </si>
  <si>
    <t xml:space="preserve">Temperatura </t>
  </si>
  <si>
    <t>Presión Trabajo Nominal</t>
  </si>
  <si>
    <t>bar</t>
  </si>
  <si>
    <t>Motobomba.</t>
  </si>
  <si>
    <t>Cantidad de Etapas</t>
  </si>
  <si>
    <t>Voluta Base</t>
  </si>
  <si>
    <t>Acoplamiento</t>
  </si>
  <si>
    <t>Directo</t>
  </si>
  <si>
    <t>Potencia Consumida máx.</t>
  </si>
  <si>
    <t>Dimensiones Equipo</t>
  </si>
  <si>
    <t>VENTILADORES</t>
  </si>
  <si>
    <t>MCH</t>
  </si>
  <si>
    <t>BOMBAS CENTRIFUGAS</t>
  </si>
  <si>
    <t>Dimensiones equipos REF.</t>
  </si>
  <si>
    <t>NOVOVENT</t>
  </si>
  <si>
    <t>EQUIPO:</t>
  </si>
  <si>
    <t>PROYECTO:</t>
  </si>
  <si>
    <t>VERSION:</t>
  </si>
  <si>
    <t>FECHA:</t>
  </si>
  <si>
    <t>Piso ubicación:</t>
  </si>
  <si>
    <t>Denominación:</t>
  </si>
  <si>
    <t>Cantidad:</t>
  </si>
  <si>
    <t>Aplicación:</t>
  </si>
  <si>
    <t>Eficiencia Hid.  mín.</t>
  </si>
  <si>
    <t>MANEJADORAS DE AIRE</t>
  </si>
  <si>
    <t>Referencia</t>
  </si>
  <si>
    <t>Marca</t>
  </si>
  <si>
    <t>Modelo</t>
  </si>
  <si>
    <t>TRANE</t>
  </si>
  <si>
    <t>Piso Ubicación:</t>
  </si>
  <si>
    <t>Caudal Inyección</t>
  </si>
  <si>
    <t>Ventilador Inyeccion</t>
  </si>
  <si>
    <t>Velocidad Aire</t>
  </si>
  <si>
    <t>Capacidad Termica</t>
  </si>
  <si>
    <t>Serpentín Calor</t>
  </si>
  <si>
    <t>Accesorios:</t>
  </si>
  <si>
    <t>SI</t>
  </si>
  <si>
    <t>Economizador / camara mezcla /templadores</t>
  </si>
  <si>
    <t>CLCF 0.5</t>
  </si>
  <si>
    <t>Aplicación</t>
  </si>
  <si>
    <t>Agua caliente a generar.</t>
  </si>
  <si>
    <t>mch</t>
  </si>
  <si>
    <t>Caída Presión máx.</t>
  </si>
  <si>
    <t>Temperatura Salida</t>
  </si>
  <si>
    <t>Potencia Calefactora nominal</t>
  </si>
  <si>
    <t>Caldera.</t>
  </si>
  <si>
    <t>Material</t>
  </si>
  <si>
    <t>Plancha de Acero</t>
  </si>
  <si>
    <t>Eficiencia Térmica mínima</t>
  </si>
  <si>
    <t>Quemador.</t>
  </si>
  <si>
    <t>Altitud sobre Nivel Mar</t>
  </si>
  <si>
    <t>m</t>
  </si>
  <si>
    <t>Combustible</t>
  </si>
  <si>
    <t>mm (Aprox)</t>
  </si>
  <si>
    <t>Peso en vacio</t>
  </si>
  <si>
    <t>Kg (Aprox)</t>
  </si>
  <si>
    <t>Diametro Chimenea</t>
  </si>
  <si>
    <t>Mod. Referencia</t>
  </si>
  <si>
    <t xml:space="preserve">EET 1 </t>
  </si>
  <si>
    <t>Almacenamiento</t>
  </si>
  <si>
    <t>Expansión Calor</t>
  </si>
  <si>
    <t>Expansión Frio</t>
  </si>
  <si>
    <t>Líquido contenido.</t>
  </si>
  <si>
    <t>Agua Caliente Sanit.</t>
  </si>
  <si>
    <t>Agua Calefación</t>
  </si>
  <si>
    <t>Agua Enfriamiento</t>
  </si>
  <si>
    <t>Estanque.</t>
  </si>
  <si>
    <t>Disposición</t>
  </si>
  <si>
    <t>Vertical</t>
  </si>
  <si>
    <t>Volúmen</t>
  </si>
  <si>
    <t>Lts</t>
  </si>
  <si>
    <t>Diámetro Exterior</t>
  </si>
  <si>
    <t>Largo o Alto Neto</t>
  </si>
  <si>
    <t>Espesor Manto mín</t>
  </si>
  <si>
    <t>Diámetro Tapa Registro</t>
  </si>
  <si>
    <t>mts</t>
  </si>
  <si>
    <t>Aguacalefaccion - ACS</t>
  </si>
  <si>
    <t>Apoyo</t>
  </si>
  <si>
    <t xml:space="preserve">CA - 01 </t>
  </si>
  <si>
    <t>KA - 02 y 03</t>
  </si>
  <si>
    <t>CONDENSACION</t>
  </si>
  <si>
    <t>CALDERAS</t>
  </si>
  <si>
    <t>PELLET</t>
  </si>
  <si>
    <t>Agua enfriada.</t>
  </si>
  <si>
    <t>Factor Incrustaciones</t>
  </si>
  <si>
    <t>Normal</t>
  </si>
  <si>
    <t>Presión Trabajo Nom.</t>
  </si>
  <si>
    <t>Aire condensación.</t>
  </si>
  <si>
    <t>Refrigerante</t>
  </si>
  <si>
    <t xml:space="preserve">Compresor(es) </t>
  </si>
  <si>
    <t>Cantidad mín.</t>
  </si>
  <si>
    <t>Circuitos Independientes mín.</t>
  </si>
  <si>
    <t>Scroll</t>
  </si>
  <si>
    <t>Potencia Termica</t>
  </si>
  <si>
    <t>Pellet</t>
  </si>
  <si>
    <t>Froling</t>
  </si>
  <si>
    <t>Kw</t>
  </si>
  <si>
    <t xml:space="preserve">Condensación </t>
  </si>
  <si>
    <t>GLP</t>
  </si>
  <si>
    <t>EAS-01</t>
  </si>
  <si>
    <t>EI-01</t>
  </si>
  <si>
    <t>EET 2</t>
  </si>
  <si>
    <t xml:space="preserve">EET 3 </t>
  </si>
  <si>
    <t>Inercia</t>
  </si>
  <si>
    <t>Expansión Sanitario</t>
  </si>
  <si>
    <t>Agua Caliente</t>
  </si>
  <si>
    <t>Mezcla</t>
  </si>
  <si>
    <t>BCAC-01</t>
  </si>
  <si>
    <t>BCAI-01</t>
  </si>
  <si>
    <t>BRAS-01</t>
  </si>
  <si>
    <t>Caldera Pellet</t>
  </si>
  <si>
    <t>Temp. Agua:</t>
  </si>
  <si>
    <t>°C</t>
  </si>
  <si>
    <t>Cuadro de Carga TDFC-01 Hospital Queilen</t>
  </si>
  <si>
    <t>Equipo</t>
  </si>
  <si>
    <t>Alimentación</t>
  </si>
  <si>
    <t>Potencia electrica (Kw)</t>
  </si>
  <si>
    <t>Status</t>
  </si>
  <si>
    <t>Chiller</t>
  </si>
  <si>
    <t>CH-01</t>
  </si>
  <si>
    <t>380-3-50</t>
  </si>
  <si>
    <t>Principal</t>
  </si>
  <si>
    <t>CH-02</t>
  </si>
  <si>
    <t>CA-01</t>
  </si>
  <si>
    <t>Calderas Gas</t>
  </si>
  <si>
    <t>KA-01</t>
  </si>
  <si>
    <t>220-1-50</t>
  </si>
  <si>
    <t>Stand-By</t>
  </si>
  <si>
    <t>KA-02</t>
  </si>
  <si>
    <t>220-1-51</t>
  </si>
  <si>
    <t>Bomba Anticondensación</t>
  </si>
  <si>
    <t>Bomba Caldera Condensación</t>
  </si>
  <si>
    <t>BCAP-01</t>
  </si>
  <si>
    <t>BCAP-02</t>
  </si>
  <si>
    <t>BCAP-03</t>
  </si>
  <si>
    <t>Bomba Caldera Pellet</t>
  </si>
  <si>
    <t>BCAP-04</t>
  </si>
  <si>
    <t>BCAP-05</t>
  </si>
  <si>
    <t>Bomba cto secundario Calefacción</t>
  </si>
  <si>
    <t>BCAS-01</t>
  </si>
  <si>
    <t>BCAS-02</t>
  </si>
  <si>
    <t>Bomba Caldera - IC</t>
  </si>
  <si>
    <t>Bomba IC - Estanque</t>
  </si>
  <si>
    <t>Bomba Recirculación ACS</t>
  </si>
  <si>
    <t>Bombas cto Primario Enfriamiento</t>
  </si>
  <si>
    <t>BCP-01</t>
  </si>
  <si>
    <t>BCP-02</t>
  </si>
  <si>
    <t>BCP-03</t>
  </si>
  <si>
    <t>Bomba cto Secundario Enfriamiento</t>
  </si>
  <si>
    <t>BCS-01</t>
  </si>
  <si>
    <t>BCS-02</t>
  </si>
  <si>
    <t>Total Potencia Instalada TDFC-01</t>
  </si>
  <si>
    <t>Total Potencia en Funcionamiento</t>
  </si>
  <si>
    <t>Total Potencia Stand-By</t>
  </si>
  <si>
    <t>Total Potencia Instalada TDFC-01 (sugerida)</t>
  </si>
  <si>
    <t>BOMBA DE CALOR</t>
  </si>
  <si>
    <t>COLEGIO ESPECIAL ÑIELOL</t>
  </si>
  <si>
    <t>BC</t>
  </si>
  <si>
    <t>Calentamiento pisc.</t>
  </si>
  <si>
    <t>AQUAPOOL 36</t>
  </si>
  <si>
    <t>kPa</t>
  </si>
  <si>
    <t>ANWO</t>
  </si>
  <si>
    <t>24 GAC</t>
  </si>
  <si>
    <t>R 410a</t>
  </si>
  <si>
    <t>PISCINA</t>
  </si>
  <si>
    <t>SOBRETECHO</t>
  </si>
  <si>
    <t>Recinto piscina</t>
  </si>
  <si>
    <t>45/40</t>
  </si>
  <si>
    <t>Filtro sintético</t>
  </si>
  <si>
    <t>3/230</t>
  </si>
  <si>
    <t>RECU-NOVO 50</t>
  </si>
  <si>
    <t>RECU-NOVO 140</t>
  </si>
  <si>
    <t xml:space="preserve"> Rotor encapsulado</t>
  </si>
  <si>
    <t>CA - 02</t>
  </si>
  <si>
    <t xml:space="preserve">KA - 02 </t>
  </si>
  <si>
    <t>TX 200</t>
  </si>
  <si>
    <t>T4 150</t>
  </si>
  <si>
    <t>RCN 10</t>
  </si>
  <si>
    <t>RCN 50</t>
  </si>
  <si>
    <t>RCN 140</t>
  </si>
  <si>
    <t>RCN 100B</t>
  </si>
  <si>
    <t>RECU-NOVO 10</t>
  </si>
  <si>
    <t>RECU-NOVO 100B</t>
  </si>
  <si>
    <t>2x0,147</t>
  </si>
  <si>
    <t>2x0,060</t>
  </si>
  <si>
    <t>2x0,35</t>
  </si>
  <si>
    <t>CORE TD-350</t>
  </si>
  <si>
    <t>CORE TD-500</t>
  </si>
  <si>
    <t>CORE TD-160NT</t>
  </si>
  <si>
    <t>C0RE TD-800</t>
  </si>
  <si>
    <t>BM 1/12 1100 6PTC 1</t>
  </si>
  <si>
    <t>VEX</t>
  </si>
  <si>
    <t>S&amp;P</t>
  </si>
  <si>
    <t>28 GAC</t>
  </si>
  <si>
    <t>RECUPERADORES DE CALOR</t>
  </si>
  <si>
    <t>1/230</t>
  </si>
  <si>
    <t>Extraccion Campana</t>
  </si>
  <si>
    <t>Reposicion cocina</t>
  </si>
  <si>
    <t>Extraccion Cocina</t>
  </si>
  <si>
    <t>Helico Centrífugo</t>
  </si>
  <si>
    <t>Simple</t>
  </si>
  <si>
    <t>Caldera Condensacion</t>
  </si>
  <si>
    <t>1.94</t>
  </si>
  <si>
    <t>2.5</t>
  </si>
  <si>
    <t xml:space="preserve"> Rotor Seco</t>
  </si>
  <si>
    <t>3/381</t>
  </si>
  <si>
    <t>CM 50/780</t>
  </si>
  <si>
    <t>DAB</t>
  </si>
  <si>
    <t>Circuito Calefaccion</t>
  </si>
  <si>
    <t>3.6</t>
  </si>
  <si>
    <t>BCAS-03</t>
  </si>
  <si>
    <t>BCAS-04</t>
  </si>
  <si>
    <t>Circuito ACS</t>
  </si>
  <si>
    <t>Cilindro - IC</t>
  </si>
  <si>
    <t>Piscina</t>
  </si>
  <si>
    <t>BRP-01</t>
  </si>
  <si>
    <t>CM50/1000T</t>
  </si>
  <si>
    <t xml:space="preserve">DAB </t>
  </si>
  <si>
    <t>CM50/780T</t>
  </si>
  <si>
    <t>VS 65/150</t>
  </si>
  <si>
    <t>BPH 60/340 65M</t>
  </si>
  <si>
    <t>SALAS BPR</t>
  </si>
  <si>
    <t>SALAS DE CLASES</t>
  </si>
  <si>
    <t>AREA ADM</t>
  </si>
  <si>
    <t>SALA BSR,AESM,SP</t>
  </si>
  <si>
    <t>RCN 100B 01 A 05</t>
  </si>
  <si>
    <t>RCN 50 01 A 25</t>
  </si>
  <si>
    <t>RCN 10 01 A 02</t>
  </si>
  <si>
    <t>SALAS COPE. COM</t>
  </si>
  <si>
    <t>Extraccion baño</t>
  </si>
  <si>
    <t>VEX-1</t>
  </si>
  <si>
    <t>VEX-2</t>
  </si>
  <si>
    <t>VEX-3</t>
  </si>
  <si>
    <t>VEX-4</t>
  </si>
  <si>
    <t>VEX-5</t>
  </si>
  <si>
    <t>VEX-6</t>
  </si>
  <si>
    <t>VEX-7</t>
  </si>
  <si>
    <t>VEX-8</t>
  </si>
  <si>
    <t>VEX-9</t>
  </si>
  <si>
    <t>VEX-10</t>
  </si>
  <si>
    <t>VEX-11</t>
  </si>
  <si>
    <t>VEX-12</t>
  </si>
  <si>
    <t>VEX-13</t>
  </si>
  <si>
    <t>VEX-14</t>
  </si>
  <si>
    <t>VEX-15</t>
  </si>
  <si>
    <t>VEX-16</t>
  </si>
  <si>
    <t>VEX-17</t>
  </si>
  <si>
    <t>VEX-18</t>
  </si>
  <si>
    <t>VEX-19</t>
  </si>
  <si>
    <t>VEX-20</t>
  </si>
  <si>
    <t>VEX-21</t>
  </si>
  <si>
    <t>VEX-22</t>
  </si>
  <si>
    <t>VEX-23</t>
  </si>
  <si>
    <t>VEX-24</t>
  </si>
  <si>
    <t>VEX-25</t>
  </si>
  <si>
    <t>VIN-1</t>
  </si>
  <si>
    <t>Inyeccion aire</t>
  </si>
  <si>
    <t>CM65/1680T</t>
  </si>
  <si>
    <t>0,35</t>
  </si>
  <si>
    <t>1/220</t>
  </si>
  <si>
    <t>0,045</t>
  </si>
  <si>
    <t>46,6</t>
  </si>
  <si>
    <t>92,2</t>
  </si>
  <si>
    <t>2,6</t>
  </si>
  <si>
    <t>27,5</t>
  </si>
  <si>
    <t>IC 1</t>
  </si>
  <si>
    <t>IC 2</t>
  </si>
  <si>
    <t>ACS</t>
  </si>
  <si>
    <t>Cantidad de placas</t>
  </si>
  <si>
    <t>N°</t>
  </si>
  <si>
    <t>4,3</t>
  </si>
  <si>
    <t>28,68</t>
  </si>
  <si>
    <t>5,2</t>
  </si>
  <si>
    <t>41,6</t>
  </si>
  <si>
    <t>1,5</t>
  </si>
  <si>
    <t>10,38</t>
  </si>
  <si>
    <t>3,5</t>
  </si>
  <si>
    <t>47,66</t>
  </si>
  <si>
    <t>S070+</t>
  </si>
  <si>
    <t>S020+</t>
  </si>
  <si>
    <t>EBB-100 N</t>
  </si>
  <si>
    <t>centrifugo</t>
  </si>
  <si>
    <t>CM250</t>
  </si>
  <si>
    <t>EBB-250 N</t>
  </si>
  <si>
    <t>0,51</t>
  </si>
  <si>
    <t>VEX-26</t>
  </si>
  <si>
    <t>VEX-27</t>
  </si>
  <si>
    <t>VEX-28</t>
  </si>
  <si>
    <t>VIN-2</t>
  </si>
  <si>
    <t>VIN-3</t>
  </si>
  <si>
    <t>VIN-4</t>
  </si>
  <si>
    <t xml:space="preserve">Extraccion </t>
  </si>
  <si>
    <t>CONFORT BOARD 5/EXFK</t>
  </si>
  <si>
    <t>Vientos sur</t>
  </si>
  <si>
    <t>Centrifugo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</si>
</sst>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Tahoma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5" fillId="0" borderId="0"/>
  </cellStyleXfs>
  <cellXfs count="246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0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2" fillId="0" borderId="4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164" fontId="4" fillId="0" borderId="4" xfId="0" applyNumberFormat="1" applyFont="1" applyFill="1" applyBorder="1" applyAlignment="1">
      <alignment horizontal="left"/>
    </xf>
    <xf numFmtId="0" fontId="2" fillId="0" borderId="4" xfId="0" quotePrefix="1" applyFont="1" applyFill="1" applyBorder="1" applyAlignment="1">
      <alignment horizontal="left"/>
    </xf>
    <xf numFmtId="0" fontId="2" fillId="0" borderId="4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2" fillId="0" borderId="7" xfId="0" applyFont="1" applyFill="1" applyBorder="1"/>
    <xf numFmtId="0" fontId="4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2" fillId="0" borderId="8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2" fillId="0" borderId="8" xfId="0" quotePrefix="1" applyFont="1" applyFill="1" applyBorder="1" applyAlignment="1">
      <alignment horizontal="center"/>
    </xf>
    <xf numFmtId="0" fontId="2" fillId="0" borderId="10" xfId="0" applyFont="1" applyFill="1" applyBorder="1" applyProtection="1"/>
    <xf numFmtId="0" fontId="4" fillId="0" borderId="11" xfId="0" applyFont="1" applyFill="1" applyBorder="1" applyAlignment="1">
      <alignment horizontal="center"/>
    </xf>
    <xf numFmtId="0" fontId="4" fillId="0" borderId="11" xfId="0" applyFont="1" applyFill="1" applyBorder="1"/>
    <xf numFmtId="0" fontId="2" fillId="0" borderId="11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4" fillId="0" borderId="3" xfId="0" applyFont="1" applyFill="1" applyBorder="1"/>
    <xf numFmtId="0" fontId="2" fillId="0" borderId="12" xfId="0" applyFont="1" applyFill="1" applyBorder="1" applyAlignment="1">
      <alignment horizontal="left" indent="1"/>
    </xf>
    <xf numFmtId="0" fontId="2" fillId="0" borderId="14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/>
    <xf numFmtId="0" fontId="1" fillId="0" borderId="0" xfId="0" applyFont="1"/>
    <xf numFmtId="0" fontId="2" fillId="0" borderId="8" xfId="0" applyFont="1" applyFill="1" applyBorder="1"/>
    <xf numFmtId="164" fontId="4" fillId="0" borderId="8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4" fontId="1" fillId="0" borderId="0" xfId="0" applyNumberFormat="1" applyFont="1" applyAlignment="1">
      <alignment horizontal="left"/>
    </xf>
    <xf numFmtId="1" fontId="4" fillId="0" borderId="8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2" fillId="0" borderId="10" xfId="0" applyFont="1" applyFill="1" applyBorder="1"/>
    <xf numFmtId="0" fontId="0" fillId="0" borderId="8" xfId="0" applyFill="1" applyBorder="1" applyAlignment="1">
      <alignment horizontal="center"/>
    </xf>
    <xf numFmtId="0" fontId="2" fillId="0" borderId="0" xfId="0" applyFont="1" applyBorder="1"/>
    <xf numFmtId="0" fontId="2" fillId="0" borderId="4" xfId="0" applyFont="1" applyFill="1" applyBorder="1" applyAlignment="1">
      <alignment horizontal="left" indent="1"/>
    </xf>
    <xf numFmtId="0" fontId="4" fillId="0" borderId="8" xfId="0" applyFont="1" applyFill="1" applyBorder="1"/>
    <xf numFmtId="0" fontId="2" fillId="0" borderId="0" xfId="0" applyFont="1" applyFill="1"/>
    <xf numFmtId="0" fontId="0" fillId="0" borderId="4" xfId="0" applyBorder="1"/>
    <xf numFmtId="0" fontId="1" fillId="0" borderId="4" xfId="0" applyFont="1" applyBorder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1" fillId="0" borderId="7" xfId="0" applyFont="1" applyBorder="1" applyAlignment="1">
      <alignment horizontal="center"/>
    </xf>
    <xf numFmtId="0" fontId="0" fillId="0" borderId="3" xfId="0" applyBorder="1"/>
    <xf numFmtId="0" fontId="1" fillId="0" borderId="8" xfId="0" applyFont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6" xfId="0" applyFill="1" applyBorder="1" applyAlignment="1">
      <alignment horizontal="center"/>
    </xf>
    <xf numFmtId="0" fontId="1" fillId="0" borderId="0" xfId="0" applyFont="1" applyAlignment="1">
      <alignment horizontal="left"/>
    </xf>
    <xf numFmtId="1" fontId="4" fillId="0" borderId="7" xfId="0" applyNumberFormat="1" applyFont="1" applyFill="1" applyBorder="1" applyAlignment="1">
      <alignment horizontal="center"/>
    </xf>
    <xf numFmtId="14" fontId="1" fillId="0" borderId="0" xfId="0" applyNumberFormat="1" applyFont="1" applyFill="1" applyAlignment="1">
      <alignment horizontal="left"/>
    </xf>
    <xf numFmtId="0" fontId="2" fillId="0" borderId="9" xfId="0" applyFont="1" applyFill="1" applyBorder="1"/>
    <xf numFmtId="0" fontId="0" fillId="0" borderId="17" xfId="0" applyBorder="1" applyAlignment="1">
      <alignment horizontal="center" vertical="center" wrapText="1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8" xfId="0" applyFill="1" applyBorder="1"/>
    <xf numFmtId="0" fontId="0" fillId="0" borderId="17" xfId="0" applyFill="1" applyBorder="1" applyAlignment="1">
      <alignment horizontal="center"/>
    </xf>
    <xf numFmtId="1" fontId="0" fillId="0" borderId="17" xfId="0" applyNumberFormat="1" applyBorder="1"/>
    <xf numFmtId="1" fontId="4" fillId="0" borderId="1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0" fontId="0" fillId="3" borderId="4" xfId="0" applyFill="1" applyBorder="1"/>
    <xf numFmtId="0" fontId="0" fillId="3" borderId="8" xfId="0" applyFill="1" applyBorder="1" applyAlignment="1">
      <alignment horizontal="center"/>
    </xf>
    <xf numFmtId="0" fontId="0" fillId="3" borderId="3" xfId="0" applyFill="1" applyBorder="1"/>
    <xf numFmtId="0" fontId="0" fillId="3" borderId="0" xfId="0" applyFill="1"/>
    <xf numFmtId="0" fontId="1" fillId="3" borderId="4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 indent="1"/>
    </xf>
    <xf numFmtId="0" fontId="2" fillId="3" borderId="8" xfId="0" applyFont="1" applyFill="1" applyBorder="1"/>
    <xf numFmtId="0" fontId="2" fillId="2" borderId="0" xfId="0" applyFont="1" applyFill="1" applyBorder="1"/>
    <xf numFmtId="49" fontId="2" fillId="2" borderId="0" xfId="0" applyNumberFormat="1" applyFont="1" applyFill="1" applyBorder="1"/>
    <xf numFmtId="0" fontId="2" fillId="3" borderId="4" xfId="0" applyFont="1" applyFill="1" applyBorder="1"/>
    <xf numFmtId="0" fontId="2" fillId="3" borderId="11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4" xfId="0" quotePrefix="1" applyFont="1" applyFill="1" applyBorder="1" applyAlignment="1">
      <alignment horizontal="center"/>
    </xf>
    <xf numFmtId="0" fontId="4" fillId="3" borderId="4" xfId="0" applyFont="1" applyFill="1" applyBorder="1"/>
    <xf numFmtId="0" fontId="4" fillId="3" borderId="11" xfId="0" applyFont="1" applyFill="1" applyBorder="1"/>
    <xf numFmtId="0" fontId="4" fillId="3" borderId="4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left"/>
    </xf>
    <xf numFmtId="0" fontId="2" fillId="3" borderId="14" xfId="0" applyFont="1" applyFill="1" applyBorder="1"/>
    <xf numFmtId="0" fontId="2" fillId="3" borderId="13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/>
    <xf numFmtId="0" fontId="4" fillId="3" borderId="8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164" fontId="4" fillId="3" borderId="8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164" fontId="2" fillId="3" borderId="4" xfId="0" applyNumberFormat="1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left"/>
    </xf>
    <xf numFmtId="1" fontId="4" fillId="3" borderId="4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0" fontId="2" fillId="3" borderId="4" xfId="0" quotePrefix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left"/>
    </xf>
    <xf numFmtId="2" fontId="4" fillId="3" borderId="4" xfId="0" applyNumberFormat="1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0" fontId="2" fillId="0" borderId="21" xfId="0" applyFont="1" applyFill="1" applyBorder="1"/>
    <xf numFmtId="0" fontId="0" fillId="0" borderId="0" xfId="0" applyBorder="1"/>
    <xf numFmtId="2" fontId="2" fillId="0" borderId="8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4" fontId="2" fillId="0" borderId="0" xfId="0" applyNumberFormat="1" applyFont="1" applyFill="1" applyBorder="1"/>
    <xf numFmtId="0" fontId="0" fillId="0" borderId="7" xfId="0" applyBorder="1"/>
    <xf numFmtId="1" fontId="4" fillId="3" borderId="8" xfId="0" applyNumberFormat="1" applyFont="1" applyFill="1" applyBorder="1" applyAlignment="1">
      <alignment horizontal="center"/>
    </xf>
    <xf numFmtId="1" fontId="2" fillId="3" borderId="8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8" xfId="0" quotePrefix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4" borderId="4" xfId="0" applyFill="1" applyBorder="1"/>
    <xf numFmtId="0" fontId="2" fillId="4" borderId="8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164" fontId="2" fillId="4" borderId="4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2" fillId="0" borderId="4" xfId="0" applyFont="1" applyFill="1" applyBorder="1" applyAlignment="1"/>
    <xf numFmtId="1" fontId="4" fillId="3" borderId="7" xfId="0" applyNumberFormat="1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2" fillId="3" borderId="9" xfId="0" applyFont="1" applyFill="1" applyBorder="1"/>
    <xf numFmtId="1" fontId="4" fillId="4" borderId="2" xfId="0" applyNumberFormat="1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1" fontId="4" fillId="4" borderId="4" xfId="0" applyNumberFormat="1" applyFont="1" applyFill="1" applyBorder="1" applyAlignment="1">
      <alignment horizontal="center"/>
    </xf>
    <xf numFmtId="0" fontId="2" fillId="4" borderId="4" xfId="0" applyFont="1" applyFill="1" applyBorder="1"/>
    <xf numFmtId="0" fontId="2" fillId="4" borderId="6" xfId="0" applyFont="1" applyFill="1" applyBorder="1"/>
    <xf numFmtId="0" fontId="6" fillId="0" borderId="3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2" fillId="3" borderId="6" xfId="0" applyFont="1" applyFill="1" applyBorder="1"/>
    <xf numFmtId="0" fontId="2" fillId="0" borderId="13" xfId="0" applyFont="1" applyFill="1" applyBorder="1" applyAlignment="1">
      <alignment horizontal="left" indent="1"/>
    </xf>
    <xf numFmtId="0" fontId="0" fillId="0" borderId="0" xfId="0" applyAlignment="1">
      <alignment horizontal="center"/>
    </xf>
    <xf numFmtId="0" fontId="2" fillId="0" borderId="22" xfId="0" applyFont="1" applyFill="1" applyBorder="1" applyAlignment="1">
      <alignment horizontal="left"/>
    </xf>
    <xf numFmtId="0" fontId="4" fillId="0" borderId="25" xfId="0" applyFont="1" applyFill="1" applyBorder="1" applyAlignment="1">
      <alignment horizontal="center"/>
    </xf>
    <xf numFmtId="0" fontId="2" fillId="3" borderId="0" xfId="0" applyFont="1" applyFill="1" applyBorder="1"/>
    <xf numFmtId="164" fontId="4" fillId="3" borderId="3" xfId="0" applyNumberFormat="1" applyFont="1" applyFill="1" applyBorder="1" applyAlignment="1">
      <alignment horizontal="left"/>
    </xf>
    <xf numFmtId="164" fontId="2" fillId="3" borderId="3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164" fontId="4" fillId="0" borderId="3" xfId="0" applyNumberFormat="1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16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left" indent="1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/>
    <xf numFmtId="0" fontId="2" fillId="0" borderId="24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4" fillId="0" borderId="28" xfId="0" applyFont="1" applyFill="1" applyBorder="1" applyAlignment="1">
      <alignment horizontal="center"/>
    </xf>
    <xf numFmtId="0" fontId="2" fillId="0" borderId="25" xfId="0" applyFont="1" applyFill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Fill="1" applyBorder="1"/>
    <xf numFmtId="0" fontId="2" fillId="3" borderId="0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1" fontId="4" fillId="3" borderId="11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49" fontId="2" fillId="3" borderId="11" xfId="0" applyNumberFormat="1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1" fontId="2" fillId="3" borderId="30" xfId="0" applyNumberFormat="1" applyFont="1" applyFill="1" applyBorder="1" applyAlignment="1">
      <alignment horizontal="center"/>
    </xf>
    <xf numFmtId="164" fontId="2" fillId="3" borderId="30" xfId="0" applyNumberFormat="1" applyFont="1" applyFill="1" applyBorder="1" applyAlignment="1">
      <alignment horizontal="center"/>
    </xf>
    <xf numFmtId="0" fontId="2" fillId="3" borderId="30" xfId="0" quotePrefix="1" applyFont="1" applyFill="1" applyBorder="1" applyAlignment="1">
      <alignment horizontal="center"/>
    </xf>
    <xf numFmtId="0" fontId="2" fillId="0" borderId="30" xfId="0" applyFont="1" applyFill="1" applyBorder="1"/>
    <xf numFmtId="0" fontId="2" fillId="0" borderId="26" xfId="0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32" xfId="0" applyFont="1" applyFill="1" applyBorder="1"/>
    <xf numFmtId="0" fontId="2" fillId="0" borderId="31" xfId="0" applyFont="1" applyFill="1" applyBorder="1"/>
    <xf numFmtId="0" fontId="4" fillId="0" borderId="31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1" fontId="4" fillId="3" borderId="31" xfId="0" applyNumberFormat="1" applyFont="1" applyFill="1" applyBorder="1" applyAlignment="1">
      <alignment horizontal="center"/>
    </xf>
    <xf numFmtId="1" fontId="2" fillId="3" borderId="31" xfId="0" applyNumberFormat="1" applyFont="1" applyFill="1" applyBorder="1" applyAlignment="1">
      <alignment horizontal="center"/>
    </xf>
    <xf numFmtId="0" fontId="2" fillId="3" borderId="31" xfId="0" applyFont="1" applyFill="1" applyBorder="1"/>
    <xf numFmtId="164" fontId="2" fillId="3" borderId="31" xfId="0" applyNumberFormat="1" applyFont="1" applyFill="1" applyBorder="1" applyAlignment="1">
      <alignment horizontal="center"/>
    </xf>
    <xf numFmtId="0" fontId="2" fillId="3" borderId="31" xfId="0" quotePrefix="1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49" fontId="2" fillId="3" borderId="31" xfId="0" applyNumberFormat="1" applyFont="1" applyFill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34" xfId="0" applyFont="1" applyFill="1" applyBorder="1"/>
    <xf numFmtId="0" fontId="1" fillId="0" borderId="17" xfId="0" applyFont="1" applyBorder="1" applyAlignment="1">
      <alignment horizontal="center"/>
    </xf>
    <xf numFmtId="164" fontId="2" fillId="3" borderId="0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4" fillId="3" borderId="35" xfId="0" applyNumberFormat="1" applyFont="1" applyFill="1" applyBorder="1" applyAlignment="1">
      <alignment horizontal="center"/>
    </xf>
    <xf numFmtId="49" fontId="2" fillId="3" borderId="35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0"/>
  <sheetViews>
    <sheetView showGridLines="0" view="pageBreakPreview" zoomScale="78" zoomScaleNormal="100" zoomScaleSheetLayoutView="78" workbookViewId="0">
      <selection activeCell="D51" sqref="D51"/>
    </sheetView>
  </sheetViews>
  <sheetFormatPr baseColWidth="10" defaultRowHeight="15" x14ac:dyDescent="0.25"/>
  <cols>
    <col min="3" max="3" width="25.85546875" customWidth="1"/>
    <col min="5" max="5" width="18.7109375" bestFit="1" customWidth="1"/>
  </cols>
  <sheetData>
    <row r="1" spans="2:5" x14ac:dyDescent="0.25">
      <c r="B1" s="44" t="s">
        <v>72</v>
      </c>
      <c r="C1" s="44" t="s">
        <v>212</v>
      </c>
    </row>
    <row r="2" spans="2:5" x14ac:dyDescent="0.25">
      <c r="B2" s="44" t="s">
        <v>73</v>
      </c>
      <c r="C2" s="44" t="s">
        <v>213</v>
      </c>
    </row>
    <row r="3" spans="2:5" x14ac:dyDescent="0.25">
      <c r="B3" s="44" t="s">
        <v>74</v>
      </c>
      <c r="C3" s="74">
        <v>0</v>
      </c>
    </row>
    <row r="4" spans="2:5" x14ac:dyDescent="0.25">
      <c r="B4" s="44" t="s">
        <v>75</v>
      </c>
      <c r="C4" s="48">
        <v>42657</v>
      </c>
    </row>
    <row r="5" spans="2:5" ht="15.75" thickBot="1" x14ac:dyDescent="0.3"/>
    <row r="6" spans="2:5" x14ac:dyDescent="0.25">
      <c r="B6" s="60"/>
      <c r="C6" s="61" t="s">
        <v>4</v>
      </c>
      <c r="D6" s="62"/>
      <c r="E6" s="63">
        <v>1</v>
      </c>
    </row>
    <row r="7" spans="2:5" x14ac:dyDescent="0.25">
      <c r="B7" s="64"/>
      <c r="C7" s="59" t="s">
        <v>5</v>
      </c>
      <c r="D7" s="58"/>
      <c r="E7" s="65" t="s">
        <v>214</v>
      </c>
    </row>
    <row r="8" spans="2:5" x14ac:dyDescent="0.25">
      <c r="B8" s="64"/>
      <c r="C8" s="59" t="s">
        <v>96</v>
      </c>
      <c r="D8" s="58"/>
      <c r="E8" s="65" t="s">
        <v>215</v>
      </c>
    </row>
    <row r="9" spans="2:5" x14ac:dyDescent="0.25">
      <c r="B9" s="64"/>
      <c r="C9" s="58"/>
      <c r="D9" s="58"/>
      <c r="E9" s="66"/>
    </row>
    <row r="10" spans="2:5" x14ac:dyDescent="0.25">
      <c r="B10" s="64"/>
      <c r="C10" s="59" t="s">
        <v>150</v>
      </c>
      <c r="D10" s="58" t="s">
        <v>35</v>
      </c>
      <c r="E10" s="67">
        <v>36</v>
      </c>
    </row>
    <row r="11" spans="2:5" x14ac:dyDescent="0.25">
      <c r="B11" s="64"/>
      <c r="C11" s="58"/>
      <c r="D11" s="58"/>
      <c r="E11" s="66"/>
    </row>
    <row r="12" spans="2:5" x14ac:dyDescent="0.25">
      <c r="B12" s="64"/>
      <c r="C12" s="59" t="s">
        <v>140</v>
      </c>
      <c r="D12" s="58"/>
      <c r="E12" s="66"/>
    </row>
    <row r="13" spans="2:5" x14ac:dyDescent="0.25">
      <c r="B13" s="64"/>
      <c r="C13" s="58" t="s">
        <v>54</v>
      </c>
      <c r="D13" s="58" t="s">
        <v>8</v>
      </c>
      <c r="E13" s="53">
        <v>12</v>
      </c>
    </row>
    <row r="14" spans="2:5" x14ac:dyDescent="0.25">
      <c r="B14" s="64"/>
      <c r="C14" s="58" t="s">
        <v>99</v>
      </c>
      <c r="D14" s="58" t="s">
        <v>217</v>
      </c>
      <c r="E14" s="53">
        <v>15</v>
      </c>
    </row>
    <row r="15" spans="2:5" x14ac:dyDescent="0.25">
      <c r="B15" s="64"/>
      <c r="C15" s="92" t="s">
        <v>100</v>
      </c>
      <c r="D15" s="92" t="s">
        <v>12</v>
      </c>
      <c r="E15" s="93">
        <v>45</v>
      </c>
    </row>
    <row r="16" spans="2:5" x14ac:dyDescent="0.25">
      <c r="B16" s="64"/>
      <c r="C16" s="92" t="s">
        <v>11</v>
      </c>
      <c r="D16" s="92" t="s">
        <v>12</v>
      </c>
      <c r="E16" s="93">
        <v>40</v>
      </c>
    </row>
    <row r="17" spans="2:6" x14ac:dyDescent="0.25">
      <c r="B17" s="64"/>
      <c r="C17" s="92" t="s">
        <v>141</v>
      </c>
      <c r="D17" s="92"/>
      <c r="E17" s="93" t="s">
        <v>142</v>
      </c>
    </row>
    <row r="18" spans="2:6" x14ac:dyDescent="0.25">
      <c r="B18" s="64"/>
      <c r="C18" s="92" t="s">
        <v>143</v>
      </c>
      <c r="D18" s="92" t="s">
        <v>59</v>
      </c>
      <c r="E18" s="93">
        <v>10</v>
      </c>
    </row>
    <row r="19" spans="2:6" x14ac:dyDescent="0.25">
      <c r="B19" s="94"/>
      <c r="C19" s="92"/>
      <c r="D19" s="92"/>
      <c r="E19" s="93"/>
    </row>
    <row r="20" spans="2:6" x14ac:dyDescent="0.25">
      <c r="B20" s="64"/>
      <c r="C20" s="96" t="s">
        <v>144</v>
      </c>
      <c r="D20" s="92"/>
      <c r="E20" s="93"/>
    </row>
    <row r="21" spans="2:6" x14ac:dyDescent="0.25">
      <c r="B21" s="64"/>
      <c r="C21" s="92" t="s">
        <v>107</v>
      </c>
      <c r="D21" s="92" t="s">
        <v>108</v>
      </c>
      <c r="E21" s="93">
        <v>26</v>
      </c>
    </row>
    <row r="22" spans="2:6" x14ac:dyDescent="0.25">
      <c r="B22" s="64"/>
      <c r="C22" s="92" t="s">
        <v>11</v>
      </c>
      <c r="D22" s="92" t="s">
        <v>12</v>
      </c>
      <c r="E22" s="93">
        <v>27</v>
      </c>
    </row>
    <row r="23" spans="2:6" x14ac:dyDescent="0.25">
      <c r="B23" s="94"/>
      <c r="C23" s="92"/>
      <c r="D23" s="92"/>
      <c r="E23" s="93"/>
      <c r="F23" s="95"/>
    </row>
    <row r="24" spans="2:6" x14ac:dyDescent="0.25">
      <c r="B24" s="64"/>
      <c r="C24" s="92" t="s">
        <v>145</v>
      </c>
      <c r="D24" s="92" t="s">
        <v>37</v>
      </c>
      <c r="E24" s="93" t="s">
        <v>220</v>
      </c>
    </row>
    <row r="25" spans="2:6" x14ac:dyDescent="0.25">
      <c r="B25" s="64"/>
      <c r="C25" s="92" t="s">
        <v>146</v>
      </c>
      <c r="D25" s="92" t="s">
        <v>37</v>
      </c>
      <c r="E25" s="93" t="s">
        <v>149</v>
      </c>
    </row>
    <row r="26" spans="2:6" x14ac:dyDescent="0.25">
      <c r="B26" s="64"/>
      <c r="C26" s="92" t="s">
        <v>147</v>
      </c>
      <c r="D26" s="92"/>
      <c r="E26" s="93">
        <v>1</v>
      </c>
    </row>
    <row r="27" spans="2:6" x14ac:dyDescent="0.25">
      <c r="B27" s="64"/>
      <c r="C27" s="92" t="s">
        <v>148</v>
      </c>
      <c r="D27" s="92"/>
      <c r="E27" s="93">
        <v>1</v>
      </c>
    </row>
    <row r="28" spans="2:6" x14ac:dyDescent="0.25">
      <c r="B28" s="64"/>
      <c r="C28" s="92" t="s">
        <v>29</v>
      </c>
      <c r="D28" s="92" t="s">
        <v>30</v>
      </c>
      <c r="E28" s="93" t="s">
        <v>31</v>
      </c>
    </row>
    <row r="29" spans="2:6" x14ac:dyDescent="0.25">
      <c r="B29" s="64"/>
      <c r="C29" s="92" t="s">
        <v>65</v>
      </c>
      <c r="D29" s="92" t="s">
        <v>35</v>
      </c>
      <c r="E29" s="93">
        <v>7</v>
      </c>
    </row>
    <row r="30" spans="2:6" x14ac:dyDescent="0.25">
      <c r="B30" s="71"/>
      <c r="C30" s="72"/>
      <c r="D30" s="72"/>
      <c r="E30" s="73"/>
    </row>
    <row r="31" spans="2:6" ht="15.75" x14ac:dyDescent="0.25">
      <c r="B31" s="71"/>
      <c r="C31" s="16" t="s">
        <v>39</v>
      </c>
      <c r="D31" s="15"/>
      <c r="E31" s="73"/>
    </row>
    <row r="32" spans="2:6" ht="15.75" x14ac:dyDescent="0.25">
      <c r="B32" s="71"/>
      <c r="C32" s="13" t="s">
        <v>40</v>
      </c>
      <c r="D32" s="15" t="s">
        <v>41</v>
      </c>
      <c r="E32" s="73">
        <v>976</v>
      </c>
    </row>
    <row r="33" spans="2:5" ht="15.75" x14ac:dyDescent="0.25">
      <c r="B33" s="71"/>
      <c r="C33" s="13" t="s">
        <v>42</v>
      </c>
      <c r="D33" s="15" t="s">
        <v>41</v>
      </c>
      <c r="E33" s="73">
        <v>725</v>
      </c>
    </row>
    <row r="34" spans="2:5" ht="15.75" x14ac:dyDescent="0.25">
      <c r="B34" s="71"/>
      <c r="C34" s="13" t="s">
        <v>2</v>
      </c>
      <c r="D34" s="15" t="s">
        <v>41</v>
      </c>
      <c r="E34" s="73">
        <v>1470</v>
      </c>
    </row>
    <row r="35" spans="2:5" ht="15.75" x14ac:dyDescent="0.25">
      <c r="B35" s="71"/>
      <c r="C35" s="15" t="s">
        <v>43</v>
      </c>
      <c r="D35" s="15" t="s">
        <v>44</v>
      </c>
      <c r="E35" s="73">
        <v>205</v>
      </c>
    </row>
    <row r="36" spans="2:5" x14ac:dyDescent="0.25">
      <c r="B36" s="71"/>
      <c r="C36" s="72"/>
      <c r="D36" s="72"/>
      <c r="E36" s="73"/>
    </row>
    <row r="37" spans="2:5" ht="15.75" x14ac:dyDescent="0.25">
      <c r="B37" s="71"/>
      <c r="C37" s="16" t="s">
        <v>82</v>
      </c>
      <c r="D37" s="72"/>
      <c r="E37" s="73"/>
    </row>
    <row r="38" spans="2:5" ht="15.75" x14ac:dyDescent="0.25">
      <c r="B38" s="71"/>
      <c r="C38" s="13" t="s">
        <v>83</v>
      </c>
      <c r="D38" s="72"/>
      <c r="E38" s="73" t="s">
        <v>218</v>
      </c>
    </row>
    <row r="39" spans="2:5" ht="15.75" x14ac:dyDescent="0.25">
      <c r="B39" s="71"/>
      <c r="C39" s="13" t="s">
        <v>84</v>
      </c>
      <c r="D39" s="72"/>
      <c r="E39" s="73" t="s">
        <v>216</v>
      </c>
    </row>
    <row r="40" spans="2:5" ht="15.75" thickBot="1" x14ac:dyDescent="0.3">
      <c r="B40" s="68"/>
      <c r="C40" s="69"/>
      <c r="D40" s="69"/>
      <c r="E40" s="70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zoomScale="40" zoomScaleNormal="40" workbookViewId="0">
      <selection activeCell="F42" sqref="F42"/>
    </sheetView>
  </sheetViews>
  <sheetFormatPr baseColWidth="10" defaultRowHeight="15" x14ac:dyDescent="0.25"/>
  <cols>
    <col min="1" max="1" width="11.42578125" customWidth="1"/>
    <col min="2" max="2" width="30.42578125" customWidth="1"/>
    <col min="4" max="8" width="24.42578125" bestFit="1" customWidth="1"/>
    <col min="9" max="15" width="24.85546875" customWidth="1"/>
  </cols>
  <sheetData>
    <row r="1" spans="1:15" x14ac:dyDescent="0.25">
      <c r="A1" s="44" t="s">
        <v>72</v>
      </c>
      <c r="B1" s="44" t="s">
        <v>69</v>
      </c>
    </row>
    <row r="2" spans="1:15" x14ac:dyDescent="0.25">
      <c r="A2" s="44" t="s">
        <v>73</v>
      </c>
      <c r="B2" s="44" t="s">
        <v>213</v>
      </c>
    </row>
    <row r="3" spans="1:15" x14ac:dyDescent="0.25">
      <c r="A3" s="44" t="s">
        <v>74</v>
      </c>
      <c r="B3" s="74">
        <v>0</v>
      </c>
    </row>
    <row r="4" spans="1:15" x14ac:dyDescent="0.25">
      <c r="A4" s="44" t="s">
        <v>75</v>
      </c>
      <c r="B4" s="48">
        <v>42657</v>
      </c>
    </row>
    <row r="5" spans="1:15" ht="15.75" thickBot="1" x14ac:dyDescent="0.3"/>
    <row r="6" spans="1:15" ht="15.75" x14ac:dyDescent="0.25">
      <c r="A6" s="4"/>
      <c r="B6" s="26"/>
      <c r="C6" s="33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.75" x14ac:dyDescent="0.25">
      <c r="A7" s="7"/>
      <c r="B7" s="10" t="s">
        <v>78</v>
      </c>
      <c r="C7" s="34"/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</row>
    <row r="8" spans="1:15" ht="15.75" x14ac:dyDescent="0.25">
      <c r="A8" s="7"/>
      <c r="B8" s="10"/>
      <c r="C8" s="34"/>
      <c r="D8" s="9" t="s">
        <v>0</v>
      </c>
      <c r="E8" s="9" t="s">
        <v>0</v>
      </c>
      <c r="F8" s="9" t="s">
        <v>0</v>
      </c>
      <c r="G8" s="9" t="s">
        <v>0</v>
      </c>
      <c r="H8" s="9" t="s">
        <v>0</v>
      </c>
      <c r="I8" s="9" t="s">
        <v>0</v>
      </c>
      <c r="J8" s="9" t="s">
        <v>0</v>
      </c>
      <c r="K8" s="9" t="s">
        <v>0</v>
      </c>
      <c r="L8" s="9" t="s">
        <v>0</v>
      </c>
      <c r="M8" s="9" t="s">
        <v>0</v>
      </c>
      <c r="N8" s="9" t="s">
        <v>0</v>
      </c>
      <c r="O8" s="9" t="s">
        <v>0</v>
      </c>
    </row>
    <row r="9" spans="1:15" ht="15.75" x14ac:dyDescent="0.25">
      <c r="A9" s="7"/>
      <c r="B9" s="10" t="s">
        <v>77</v>
      </c>
      <c r="C9" s="35"/>
      <c r="D9" s="9" t="s">
        <v>189</v>
      </c>
      <c r="E9" s="9" t="s">
        <v>190</v>
      </c>
      <c r="F9" s="9" t="s">
        <v>191</v>
      </c>
      <c r="G9" s="9" t="s">
        <v>193</v>
      </c>
      <c r="H9" s="9" t="s">
        <v>196</v>
      </c>
      <c r="I9" s="9" t="s">
        <v>197</v>
      </c>
      <c r="J9" s="9" t="s">
        <v>267</v>
      </c>
      <c r="K9" s="9" t="s">
        <v>268</v>
      </c>
      <c r="L9" s="9" t="s">
        <v>165</v>
      </c>
      <c r="M9" s="9" t="s">
        <v>166</v>
      </c>
      <c r="N9" s="9" t="s">
        <v>272</v>
      </c>
      <c r="O9" s="9" t="s">
        <v>272</v>
      </c>
    </row>
    <row r="10" spans="1:15" ht="15.75" x14ac:dyDescent="0.25">
      <c r="A10" s="7"/>
      <c r="B10" s="10" t="s">
        <v>79</v>
      </c>
      <c r="C10" s="36"/>
      <c r="D10" s="11" t="s">
        <v>258</v>
      </c>
      <c r="E10" s="11" t="s">
        <v>258</v>
      </c>
      <c r="F10" s="11" t="s">
        <v>258</v>
      </c>
      <c r="G10" s="11" t="s">
        <v>258</v>
      </c>
      <c r="H10" s="11" t="s">
        <v>265</v>
      </c>
      <c r="I10" s="11" t="s">
        <v>265</v>
      </c>
      <c r="J10" s="11" t="s">
        <v>269</v>
      </c>
      <c r="K10" s="11" t="s">
        <v>269</v>
      </c>
      <c r="L10" s="11" t="s">
        <v>270</v>
      </c>
      <c r="M10" s="11" t="s">
        <v>270</v>
      </c>
      <c r="N10" s="11" t="s">
        <v>271</v>
      </c>
      <c r="O10" s="11" t="s">
        <v>271</v>
      </c>
    </row>
    <row r="11" spans="1:15" ht="15.75" x14ac:dyDescent="0.25">
      <c r="A11" s="7"/>
      <c r="B11" s="8"/>
      <c r="C11" s="36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ht="15.75" x14ac:dyDescent="0.25">
      <c r="A12" s="7"/>
      <c r="B12" s="10" t="s">
        <v>53</v>
      </c>
      <c r="C12" s="36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ht="15.75" x14ac:dyDescent="0.25">
      <c r="A13" s="7"/>
      <c r="B13" s="8" t="s">
        <v>54</v>
      </c>
      <c r="C13" s="8" t="s">
        <v>3</v>
      </c>
      <c r="D13" s="14" t="s">
        <v>259</v>
      </c>
      <c r="E13" s="14" t="s">
        <v>259</v>
      </c>
      <c r="F13" s="14" t="s">
        <v>260</v>
      </c>
      <c r="G13" s="14" t="s">
        <v>260</v>
      </c>
      <c r="H13" s="14" t="s">
        <v>266</v>
      </c>
      <c r="I13" s="14" t="s">
        <v>266</v>
      </c>
      <c r="J13" s="14">
        <v>1</v>
      </c>
      <c r="K13" s="14">
        <v>1</v>
      </c>
      <c r="L13" s="14">
        <v>0.41</v>
      </c>
      <c r="M13" s="14">
        <v>0.41</v>
      </c>
      <c r="N13" s="14">
        <v>1.4</v>
      </c>
      <c r="O13" s="14">
        <v>1.4</v>
      </c>
    </row>
    <row r="14" spans="1:15" ht="15.75" x14ac:dyDescent="0.25">
      <c r="A14" s="7"/>
      <c r="B14" s="8" t="s">
        <v>54</v>
      </c>
      <c r="C14" s="10" t="s">
        <v>8</v>
      </c>
      <c r="D14" s="14">
        <v>7</v>
      </c>
      <c r="E14" s="14">
        <v>7</v>
      </c>
      <c r="F14" s="14">
        <v>9</v>
      </c>
      <c r="G14" s="14">
        <v>9</v>
      </c>
      <c r="H14" s="14">
        <v>13</v>
      </c>
      <c r="I14" s="14">
        <v>13</v>
      </c>
      <c r="J14" s="14">
        <v>3.7</v>
      </c>
      <c r="K14" s="14">
        <v>3.7</v>
      </c>
      <c r="L14" s="14">
        <v>1.5</v>
      </c>
      <c r="M14" s="14">
        <v>1.5</v>
      </c>
      <c r="N14" s="14">
        <v>5</v>
      </c>
      <c r="O14" s="14">
        <v>5</v>
      </c>
    </row>
    <row r="15" spans="1:15" ht="15.75" x14ac:dyDescent="0.25">
      <c r="A15" s="7"/>
      <c r="B15" s="102" t="s">
        <v>55</v>
      </c>
      <c r="C15" s="103" t="s">
        <v>56</v>
      </c>
      <c r="D15" s="104">
        <v>7</v>
      </c>
      <c r="E15" s="104">
        <v>7</v>
      </c>
      <c r="F15" s="104">
        <v>7</v>
      </c>
      <c r="G15" s="104">
        <v>7</v>
      </c>
      <c r="H15" s="104">
        <v>17</v>
      </c>
      <c r="I15" s="104">
        <v>17</v>
      </c>
      <c r="J15" s="104">
        <v>7</v>
      </c>
      <c r="K15" s="104">
        <v>7</v>
      </c>
      <c r="L15" s="104">
        <v>4</v>
      </c>
      <c r="M15" s="104">
        <v>4</v>
      </c>
      <c r="N15" s="104">
        <v>4</v>
      </c>
      <c r="O15" s="104">
        <v>4</v>
      </c>
    </row>
    <row r="16" spans="1:15" ht="15.75" x14ac:dyDescent="0.25">
      <c r="A16" s="7"/>
      <c r="B16" s="8" t="s">
        <v>57</v>
      </c>
      <c r="C16" s="36" t="s">
        <v>12</v>
      </c>
      <c r="D16" s="11">
        <v>80</v>
      </c>
      <c r="E16" s="11">
        <v>80</v>
      </c>
      <c r="F16" s="11">
        <v>80</v>
      </c>
      <c r="G16" s="11">
        <v>80</v>
      </c>
      <c r="H16" s="11">
        <v>80</v>
      </c>
      <c r="I16" s="11">
        <v>80</v>
      </c>
      <c r="J16" s="11">
        <v>80</v>
      </c>
      <c r="K16" s="11">
        <v>80</v>
      </c>
      <c r="L16" s="11">
        <v>80</v>
      </c>
      <c r="M16" s="11">
        <v>80</v>
      </c>
      <c r="N16" s="11">
        <v>80</v>
      </c>
      <c r="O16" s="11">
        <v>80</v>
      </c>
    </row>
    <row r="17" spans="1:15" ht="15.75" x14ac:dyDescent="0.25">
      <c r="A17" s="7"/>
      <c r="B17" s="8" t="s">
        <v>58</v>
      </c>
      <c r="C17" s="36" t="s">
        <v>59</v>
      </c>
      <c r="D17" s="11">
        <v>6</v>
      </c>
      <c r="E17" s="11">
        <v>6</v>
      </c>
      <c r="F17" s="11">
        <v>6</v>
      </c>
      <c r="G17" s="11">
        <v>6</v>
      </c>
      <c r="H17" s="11">
        <v>6</v>
      </c>
      <c r="I17" s="11">
        <v>6</v>
      </c>
      <c r="J17" s="11">
        <v>6</v>
      </c>
      <c r="K17" s="11">
        <v>6</v>
      </c>
      <c r="L17" s="11">
        <v>7</v>
      </c>
      <c r="M17" s="11">
        <v>7</v>
      </c>
      <c r="N17" s="11">
        <v>7</v>
      </c>
      <c r="O17" s="11">
        <v>7</v>
      </c>
    </row>
    <row r="18" spans="1:15" ht="15.75" x14ac:dyDescent="0.25">
      <c r="A18" s="7"/>
      <c r="B18" s="10" t="s">
        <v>60</v>
      </c>
      <c r="C18" s="36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15.75" x14ac:dyDescent="0.25">
      <c r="A19" s="7"/>
      <c r="B19" s="8" t="s">
        <v>14</v>
      </c>
      <c r="C19" s="36"/>
      <c r="D19" s="11" t="s">
        <v>261</v>
      </c>
      <c r="E19" s="11" t="s">
        <v>261</v>
      </c>
      <c r="F19" s="11" t="s">
        <v>261</v>
      </c>
      <c r="G19" s="11" t="s">
        <v>261</v>
      </c>
      <c r="H19" s="11" t="s">
        <v>261</v>
      </c>
      <c r="I19" s="11" t="s">
        <v>261</v>
      </c>
      <c r="J19" s="11" t="s">
        <v>261</v>
      </c>
      <c r="K19" s="11" t="s">
        <v>261</v>
      </c>
      <c r="L19" s="11" t="s">
        <v>229</v>
      </c>
      <c r="M19" s="11" t="s">
        <v>229</v>
      </c>
      <c r="N19" s="11" t="s">
        <v>229</v>
      </c>
      <c r="O19" s="11" t="s">
        <v>229</v>
      </c>
    </row>
    <row r="20" spans="1:15" ht="15.75" x14ac:dyDescent="0.25">
      <c r="A20" s="37"/>
      <c r="B20" s="15" t="s">
        <v>61</v>
      </c>
      <c r="C20" s="38"/>
      <c r="D20" s="11">
        <v>1</v>
      </c>
      <c r="E20" s="11">
        <v>1</v>
      </c>
      <c r="F20" s="11">
        <v>1</v>
      </c>
      <c r="G20" s="11">
        <v>1</v>
      </c>
      <c r="H20" s="11">
        <v>1</v>
      </c>
      <c r="I20" s="11">
        <v>2</v>
      </c>
      <c r="J20" s="11">
        <v>3</v>
      </c>
      <c r="K20" s="11">
        <v>4</v>
      </c>
      <c r="L20" s="11">
        <v>5</v>
      </c>
      <c r="M20" s="11">
        <v>5</v>
      </c>
      <c r="N20" s="11">
        <v>5</v>
      </c>
      <c r="O20" s="11">
        <v>5</v>
      </c>
    </row>
    <row r="21" spans="1:15" ht="15.75" x14ac:dyDescent="0.25">
      <c r="A21" s="7"/>
      <c r="B21" s="8" t="s">
        <v>20</v>
      </c>
      <c r="C21" s="36"/>
      <c r="D21" s="11" t="s">
        <v>62</v>
      </c>
      <c r="E21" s="11" t="s">
        <v>62</v>
      </c>
      <c r="F21" s="11" t="s">
        <v>62</v>
      </c>
      <c r="G21" s="11" t="s">
        <v>62</v>
      </c>
      <c r="H21" s="11" t="s">
        <v>62</v>
      </c>
      <c r="I21" s="11" t="s">
        <v>62</v>
      </c>
      <c r="J21" s="11" t="s">
        <v>62</v>
      </c>
      <c r="K21" s="11" t="s">
        <v>62</v>
      </c>
      <c r="L21" s="11" t="s">
        <v>62</v>
      </c>
      <c r="M21" s="11" t="s">
        <v>62</v>
      </c>
      <c r="N21" s="11" t="s">
        <v>62</v>
      </c>
      <c r="O21" s="11" t="s">
        <v>62</v>
      </c>
    </row>
    <row r="22" spans="1:15" ht="15.75" x14ac:dyDescent="0.25">
      <c r="A22" s="7"/>
      <c r="B22" s="8" t="s">
        <v>63</v>
      </c>
      <c r="C22" s="36"/>
      <c r="D22" s="11" t="s">
        <v>64</v>
      </c>
      <c r="E22" s="11" t="s">
        <v>64</v>
      </c>
      <c r="F22" s="11" t="s">
        <v>64</v>
      </c>
      <c r="G22" s="11" t="s">
        <v>64</v>
      </c>
      <c r="H22" s="11" t="s">
        <v>64</v>
      </c>
      <c r="I22" s="11" t="s">
        <v>64</v>
      </c>
      <c r="J22" s="11" t="s">
        <v>64</v>
      </c>
      <c r="K22" s="11" t="s">
        <v>64</v>
      </c>
      <c r="L22" s="11" t="s">
        <v>64</v>
      </c>
      <c r="M22" s="11" t="s">
        <v>64</v>
      </c>
      <c r="N22" s="11" t="s">
        <v>64</v>
      </c>
      <c r="O22" s="11" t="s">
        <v>64</v>
      </c>
    </row>
    <row r="23" spans="1:15" ht="15.75" x14ac:dyDescent="0.25">
      <c r="A23" s="7"/>
      <c r="B23" s="102" t="s">
        <v>80</v>
      </c>
      <c r="C23" s="103" t="s">
        <v>27</v>
      </c>
      <c r="D23" s="104">
        <v>60</v>
      </c>
      <c r="E23" s="104">
        <v>60</v>
      </c>
      <c r="F23" s="104">
        <v>60</v>
      </c>
      <c r="G23" s="104">
        <v>60</v>
      </c>
      <c r="H23" s="104">
        <v>60</v>
      </c>
      <c r="I23" s="104">
        <v>61</v>
      </c>
      <c r="J23" s="104">
        <v>62</v>
      </c>
      <c r="K23" s="104">
        <v>63</v>
      </c>
      <c r="L23" s="104">
        <v>64</v>
      </c>
      <c r="M23" s="104">
        <v>64</v>
      </c>
      <c r="N23" s="104">
        <v>64</v>
      </c>
      <c r="O23" s="104">
        <v>64</v>
      </c>
    </row>
    <row r="24" spans="1:15" ht="15.75" x14ac:dyDescent="0.25">
      <c r="A24" s="7"/>
      <c r="B24" s="102" t="s">
        <v>29</v>
      </c>
      <c r="C24" s="103" t="s">
        <v>30</v>
      </c>
      <c r="D24" s="104" t="s">
        <v>31</v>
      </c>
      <c r="E24" s="104" t="s">
        <v>262</v>
      </c>
      <c r="F24" s="104" t="s">
        <v>31</v>
      </c>
      <c r="G24" s="104" t="s">
        <v>31</v>
      </c>
      <c r="H24" s="104" t="s">
        <v>31</v>
      </c>
      <c r="I24" s="104" t="s">
        <v>31</v>
      </c>
      <c r="J24" s="104" t="s">
        <v>31</v>
      </c>
      <c r="K24" s="104" t="s">
        <v>31</v>
      </c>
      <c r="L24" s="104" t="s">
        <v>316</v>
      </c>
      <c r="M24" s="104" t="s">
        <v>316</v>
      </c>
      <c r="N24" s="104" t="s">
        <v>31</v>
      </c>
      <c r="O24" s="104" t="s">
        <v>31</v>
      </c>
    </row>
    <row r="25" spans="1:15" ht="15.75" x14ac:dyDescent="0.25">
      <c r="A25" s="7"/>
      <c r="B25" s="102" t="s">
        <v>32</v>
      </c>
      <c r="C25" s="103" t="s">
        <v>33</v>
      </c>
      <c r="D25" s="104">
        <v>1400</v>
      </c>
      <c r="E25" s="104">
        <v>1400</v>
      </c>
      <c r="F25" s="104">
        <v>1400</v>
      </c>
      <c r="G25" s="104">
        <v>1400</v>
      </c>
      <c r="H25" s="104">
        <v>1420</v>
      </c>
      <c r="I25" s="104">
        <v>1401</v>
      </c>
      <c r="J25" s="104">
        <v>1400</v>
      </c>
      <c r="K25" s="104">
        <v>1400</v>
      </c>
      <c r="L25" s="104">
        <v>2100</v>
      </c>
      <c r="M25" s="104">
        <v>2100</v>
      </c>
      <c r="N25" s="104">
        <v>2780</v>
      </c>
      <c r="O25" s="104">
        <v>2780</v>
      </c>
    </row>
    <row r="26" spans="1:15" s="1" customFormat="1" ht="15.75" x14ac:dyDescent="0.25">
      <c r="A26" s="39"/>
      <c r="B26" s="106" t="s">
        <v>65</v>
      </c>
      <c r="C26" s="107" t="s">
        <v>35</v>
      </c>
      <c r="D26" s="108">
        <v>0.55000000000000004</v>
      </c>
      <c r="E26" s="108">
        <v>0.55000000000000004</v>
      </c>
      <c r="F26" s="174">
        <v>0.75</v>
      </c>
      <c r="G26" s="174">
        <v>0.75</v>
      </c>
      <c r="H26" s="108">
        <v>3</v>
      </c>
      <c r="I26" s="108">
        <v>3</v>
      </c>
      <c r="J26" s="108">
        <v>0.55000000000000004</v>
      </c>
      <c r="K26" s="108">
        <v>0.55000000000000004</v>
      </c>
      <c r="L26" s="108" t="s">
        <v>317</v>
      </c>
      <c r="M26" s="108" t="s">
        <v>317</v>
      </c>
      <c r="N26" s="108" t="s">
        <v>315</v>
      </c>
      <c r="O26" s="108" t="s">
        <v>315</v>
      </c>
    </row>
    <row r="27" spans="1:15" ht="15.75" x14ac:dyDescent="0.25">
      <c r="A27" s="7"/>
      <c r="B27" s="102"/>
      <c r="C27" s="103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</row>
    <row r="28" spans="1:15" ht="15.75" x14ac:dyDescent="0.25">
      <c r="A28" s="7"/>
      <c r="B28" s="106" t="s">
        <v>66</v>
      </c>
      <c r="C28" s="103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</row>
    <row r="29" spans="1:15" ht="15.75" x14ac:dyDescent="0.25">
      <c r="A29" s="21"/>
      <c r="B29" s="102" t="s">
        <v>40</v>
      </c>
      <c r="C29" s="103" t="s">
        <v>41</v>
      </c>
      <c r="D29" s="104">
        <v>463</v>
      </c>
      <c r="E29" s="104">
        <v>463</v>
      </c>
      <c r="F29" s="104">
        <v>463</v>
      </c>
      <c r="G29" s="104">
        <v>463</v>
      </c>
      <c r="H29" s="104">
        <v>575</v>
      </c>
      <c r="I29" s="104">
        <v>575</v>
      </c>
      <c r="J29" s="104">
        <v>463</v>
      </c>
      <c r="K29" s="104">
        <v>463</v>
      </c>
      <c r="L29" s="104">
        <v>124</v>
      </c>
      <c r="M29" s="104">
        <v>124</v>
      </c>
      <c r="N29" s="104">
        <v>259</v>
      </c>
      <c r="O29" s="104">
        <v>259</v>
      </c>
    </row>
    <row r="30" spans="1:15" ht="15.75" x14ac:dyDescent="0.25">
      <c r="A30" s="21"/>
      <c r="B30" s="102" t="s">
        <v>42</v>
      </c>
      <c r="C30" s="103" t="s">
        <v>41</v>
      </c>
      <c r="D30" s="104">
        <v>233</v>
      </c>
      <c r="E30" s="104">
        <v>233</v>
      </c>
      <c r="F30" s="104">
        <v>244</v>
      </c>
      <c r="G30" s="104">
        <v>244</v>
      </c>
      <c r="H30" s="104">
        <v>65</v>
      </c>
      <c r="I30" s="104">
        <v>65</v>
      </c>
      <c r="J30" s="104">
        <v>233</v>
      </c>
      <c r="K30" s="104">
        <v>233</v>
      </c>
      <c r="L30" s="104">
        <v>104</v>
      </c>
      <c r="M30" s="104">
        <v>104</v>
      </c>
      <c r="N30" s="104">
        <v>185</v>
      </c>
      <c r="O30" s="104">
        <v>185</v>
      </c>
    </row>
    <row r="31" spans="1:15" ht="15.75" x14ac:dyDescent="0.25">
      <c r="A31" s="21"/>
      <c r="B31" s="102" t="s">
        <v>2</v>
      </c>
      <c r="C31" s="103" t="s">
        <v>41</v>
      </c>
      <c r="D31" s="104">
        <v>425</v>
      </c>
      <c r="E31" s="104">
        <v>425</v>
      </c>
      <c r="F31" s="104">
        <v>425</v>
      </c>
      <c r="G31" s="104">
        <v>425</v>
      </c>
      <c r="H31" s="104">
        <v>475</v>
      </c>
      <c r="I31" s="104">
        <v>475</v>
      </c>
      <c r="J31" s="104">
        <v>425</v>
      </c>
      <c r="K31" s="104">
        <v>425</v>
      </c>
      <c r="L31" s="104">
        <v>150</v>
      </c>
      <c r="M31" s="104">
        <v>150</v>
      </c>
      <c r="N31" s="104">
        <v>100</v>
      </c>
      <c r="O31" s="104">
        <v>100</v>
      </c>
    </row>
    <row r="32" spans="1:15" ht="15.75" x14ac:dyDescent="0.25">
      <c r="A32" s="21"/>
      <c r="B32" s="102" t="s">
        <v>43</v>
      </c>
      <c r="C32" s="103" t="s">
        <v>44</v>
      </c>
      <c r="D32" s="104" t="s">
        <v>318</v>
      </c>
      <c r="E32" s="104" t="s">
        <v>318</v>
      </c>
      <c r="F32" s="104" t="s">
        <v>318</v>
      </c>
      <c r="G32" s="104" t="s">
        <v>318</v>
      </c>
      <c r="H32" s="104" t="s">
        <v>319</v>
      </c>
      <c r="I32" s="104" t="s">
        <v>319</v>
      </c>
      <c r="J32" s="104" t="s">
        <v>318</v>
      </c>
      <c r="K32" s="104" t="s">
        <v>318</v>
      </c>
      <c r="L32" s="104" t="s">
        <v>320</v>
      </c>
      <c r="M32" s="104" t="s">
        <v>320</v>
      </c>
      <c r="N32" s="104" t="s">
        <v>321</v>
      </c>
      <c r="O32" s="104" t="s">
        <v>321</v>
      </c>
    </row>
    <row r="33" spans="1:15" ht="15.75" x14ac:dyDescent="0.25">
      <c r="A33" s="40"/>
      <c r="B33" s="109"/>
      <c r="C33" s="110"/>
      <c r="D33" s="111"/>
      <c r="E33" s="111"/>
      <c r="F33" s="111"/>
      <c r="G33" s="111"/>
      <c r="H33" s="111"/>
      <c r="I33" s="111"/>
      <c r="L33" s="111"/>
      <c r="M33" s="111"/>
      <c r="N33" s="111"/>
      <c r="O33" s="111"/>
    </row>
    <row r="34" spans="1:15" ht="15.75" x14ac:dyDescent="0.25">
      <c r="A34" s="40"/>
      <c r="B34" s="16" t="s">
        <v>82</v>
      </c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ht="15.75" x14ac:dyDescent="0.25">
      <c r="A35" s="40"/>
      <c r="B35" s="13" t="s">
        <v>83</v>
      </c>
      <c r="C35" s="41"/>
      <c r="D35" s="42" t="s">
        <v>264</v>
      </c>
      <c r="E35" s="42" t="s">
        <v>264</v>
      </c>
      <c r="F35" s="42" t="s">
        <v>264</v>
      </c>
      <c r="G35" s="42" t="s">
        <v>264</v>
      </c>
      <c r="H35" s="42" t="s">
        <v>264</v>
      </c>
      <c r="I35" s="42" t="s">
        <v>264</v>
      </c>
      <c r="J35" s="42" t="s">
        <v>274</v>
      </c>
      <c r="K35" s="42" t="s">
        <v>274</v>
      </c>
      <c r="L35" s="42" t="s">
        <v>274</v>
      </c>
      <c r="M35" s="42" t="s">
        <v>274</v>
      </c>
      <c r="N35" s="42" t="s">
        <v>274</v>
      </c>
      <c r="O35" s="42" t="s">
        <v>274</v>
      </c>
    </row>
    <row r="36" spans="1:15" ht="15.75" x14ac:dyDescent="0.25">
      <c r="A36" s="40"/>
      <c r="B36" s="13" t="s">
        <v>84</v>
      </c>
      <c r="C36" s="41"/>
      <c r="D36" s="42" t="s">
        <v>263</v>
      </c>
      <c r="E36" s="42" t="s">
        <v>263</v>
      </c>
      <c r="F36" s="42" t="s">
        <v>273</v>
      </c>
      <c r="G36" s="42" t="s">
        <v>273</v>
      </c>
      <c r="H36" s="42" t="s">
        <v>314</v>
      </c>
      <c r="I36" s="42" t="s">
        <v>314</v>
      </c>
      <c r="J36" s="42" t="s">
        <v>275</v>
      </c>
      <c r="K36" s="42" t="s">
        <v>275</v>
      </c>
      <c r="L36" s="42" t="s">
        <v>276</v>
      </c>
      <c r="M36" s="42" t="s">
        <v>276</v>
      </c>
      <c r="N36" s="42" t="s">
        <v>277</v>
      </c>
      <c r="O36" s="42" t="s">
        <v>277</v>
      </c>
    </row>
    <row r="37" spans="1:15" ht="16.5" thickBot="1" x14ac:dyDescent="0.3">
      <c r="A37" s="22"/>
      <c r="B37" s="23"/>
      <c r="C37" s="4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showGridLines="0" view="pageBreakPreview" topLeftCell="A4" zoomScale="78" zoomScaleNormal="100" zoomScaleSheetLayoutView="78" workbookViewId="0">
      <selection activeCell="M15" sqref="M15"/>
    </sheetView>
  </sheetViews>
  <sheetFormatPr baseColWidth="10" defaultRowHeight="15" x14ac:dyDescent="0.25"/>
  <cols>
    <col min="3" max="3" width="25.85546875" customWidth="1"/>
    <col min="5" max="6" width="18.7109375" bestFit="1" customWidth="1"/>
  </cols>
  <sheetData>
    <row r="1" spans="2:6" x14ac:dyDescent="0.25">
      <c r="B1" s="44" t="s">
        <v>72</v>
      </c>
      <c r="C1" s="44" t="s">
        <v>212</v>
      </c>
    </row>
    <row r="2" spans="2:6" x14ac:dyDescent="0.25">
      <c r="B2" s="44" t="s">
        <v>73</v>
      </c>
      <c r="C2" s="44" t="s">
        <v>213</v>
      </c>
    </row>
    <row r="3" spans="2:6" x14ac:dyDescent="0.25">
      <c r="B3" s="44" t="s">
        <v>74</v>
      </c>
      <c r="C3" s="74">
        <v>0</v>
      </c>
    </row>
    <row r="4" spans="2:6" x14ac:dyDescent="0.25">
      <c r="B4" s="44" t="s">
        <v>75</v>
      </c>
      <c r="C4" s="48">
        <v>42657</v>
      </c>
    </row>
    <row r="5" spans="2:6" ht="15.75" thickBot="1" x14ac:dyDescent="0.3"/>
    <row r="6" spans="2:6" x14ac:dyDescent="0.25">
      <c r="B6" s="60"/>
      <c r="C6" s="61" t="s">
        <v>4</v>
      </c>
      <c r="D6" s="62"/>
      <c r="E6" s="194">
        <v>1</v>
      </c>
      <c r="F6" s="63">
        <v>1</v>
      </c>
    </row>
    <row r="7" spans="2:6" x14ac:dyDescent="0.25">
      <c r="B7" s="64"/>
      <c r="C7" s="59" t="s">
        <v>5</v>
      </c>
      <c r="D7" s="58"/>
      <c r="E7" s="195" t="s">
        <v>322</v>
      </c>
      <c r="F7" s="65" t="s">
        <v>323</v>
      </c>
    </row>
    <row r="8" spans="2:6" x14ac:dyDescent="0.25">
      <c r="B8" s="64"/>
      <c r="C8" s="59" t="s">
        <v>96</v>
      </c>
      <c r="D8" s="58"/>
      <c r="E8" s="195" t="s">
        <v>324</v>
      </c>
      <c r="F8" s="65" t="s">
        <v>221</v>
      </c>
    </row>
    <row r="9" spans="2:6" x14ac:dyDescent="0.25">
      <c r="B9" s="64"/>
      <c r="C9" s="58"/>
      <c r="D9" s="58"/>
      <c r="E9" s="58"/>
      <c r="F9" s="66"/>
    </row>
    <row r="10" spans="2:6" x14ac:dyDescent="0.25">
      <c r="B10" s="64"/>
      <c r="C10" s="59" t="s">
        <v>150</v>
      </c>
      <c r="D10" s="58" t="s">
        <v>35</v>
      </c>
      <c r="E10" s="144">
        <v>80</v>
      </c>
      <c r="F10" s="67">
        <v>30</v>
      </c>
    </row>
    <row r="11" spans="2:6" x14ac:dyDescent="0.25">
      <c r="B11" s="64"/>
      <c r="C11" s="58"/>
      <c r="D11" s="58"/>
      <c r="E11" s="58"/>
      <c r="F11" s="66"/>
    </row>
    <row r="12" spans="2:6" x14ac:dyDescent="0.25">
      <c r="B12" s="64"/>
      <c r="C12" s="59" t="s">
        <v>140</v>
      </c>
      <c r="D12" s="58"/>
      <c r="E12" s="58"/>
      <c r="F12" s="66"/>
    </row>
    <row r="13" spans="2:6" x14ac:dyDescent="0.25">
      <c r="B13" s="64"/>
      <c r="C13" s="58" t="s">
        <v>54</v>
      </c>
      <c r="D13" s="58" t="s">
        <v>8</v>
      </c>
      <c r="E13" s="196" t="s">
        <v>331</v>
      </c>
      <c r="F13" s="53" t="s">
        <v>327</v>
      </c>
    </row>
    <row r="14" spans="2:6" x14ac:dyDescent="0.25">
      <c r="B14" s="64"/>
      <c r="C14" s="58" t="s">
        <v>99</v>
      </c>
      <c r="D14" s="58" t="s">
        <v>217</v>
      </c>
      <c r="E14" s="196" t="s">
        <v>332</v>
      </c>
      <c r="F14" s="53" t="s">
        <v>328</v>
      </c>
    </row>
    <row r="15" spans="2:6" x14ac:dyDescent="0.25">
      <c r="B15" s="64"/>
      <c r="C15" s="58"/>
      <c r="D15" s="58"/>
      <c r="E15" s="58"/>
      <c r="F15" s="66"/>
    </row>
    <row r="16" spans="2:6" x14ac:dyDescent="0.25">
      <c r="B16" s="64"/>
      <c r="C16" s="59" t="s">
        <v>140</v>
      </c>
      <c r="D16" s="58"/>
      <c r="E16" s="58"/>
      <c r="F16" s="66"/>
    </row>
    <row r="17" spans="2:6" x14ac:dyDescent="0.25">
      <c r="B17" s="64"/>
      <c r="C17" s="58" t="s">
        <v>54</v>
      </c>
      <c r="D17" s="58" t="s">
        <v>8</v>
      </c>
      <c r="E17" s="196" t="s">
        <v>333</v>
      </c>
      <c r="F17" s="53" t="s">
        <v>329</v>
      </c>
    </row>
    <row r="18" spans="2:6" x14ac:dyDescent="0.25">
      <c r="B18" s="64"/>
      <c r="C18" s="58" t="s">
        <v>99</v>
      </c>
      <c r="D18" s="58" t="s">
        <v>217</v>
      </c>
      <c r="E18" s="196" t="s">
        <v>334</v>
      </c>
      <c r="F18" s="53" t="s">
        <v>330</v>
      </c>
    </row>
    <row r="19" spans="2:6" x14ac:dyDescent="0.25">
      <c r="B19" s="64"/>
      <c r="C19" s="58"/>
      <c r="D19" s="58"/>
      <c r="E19" s="196"/>
      <c r="F19" s="53"/>
    </row>
    <row r="20" spans="2:6" x14ac:dyDescent="0.25">
      <c r="B20" s="64"/>
      <c r="C20" s="92" t="s">
        <v>325</v>
      </c>
      <c r="D20" s="92" t="s">
        <v>326</v>
      </c>
      <c r="E20" s="197">
        <v>7</v>
      </c>
      <c r="F20" s="93">
        <v>17</v>
      </c>
    </row>
    <row r="21" spans="2:6" x14ac:dyDescent="0.25">
      <c r="B21" s="64"/>
      <c r="C21" s="58"/>
      <c r="D21" s="58"/>
      <c r="E21" s="58"/>
      <c r="F21" s="66"/>
    </row>
    <row r="22" spans="2:6" ht="15.75" x14ac:dyDescent="0.25">
      <c r="B22" s="64"/>
      <c r="C22" s="16" t="s">
        <v>82</v>
      </c>
      <c r="D22" s="58"/>
      <c r="E22" s="196"/>
      <c r="F22" s="53"/>
    </row>
    <row r="23" spans="2:6" ht="15.75" x14ac:dyDescent="0.25">
      <c r="B23" s="64"/>
      <c r="C23" s="13" t="s">
        <v>83</v>
      </c>
      <c r="D23" s="58"/>
      <c r="E23" s="196" t="s">
        <v>218</v>
      </c>
      <c r="F23" s="53" t="s">
        <v>218</v>
      </c>
    </row>
    <row r="24" spans="2:6" ht="15.75" x14ac:dyDescent="0.25">
      <c r="B24" s="64"/>
      <c r="C24" s="13" t="s">
        <v>84</v>
      </c>
      <c r="D24" s="58"/>
      <c r="E24" s="196" t="s">
        <v>335</v>
      </c>
      <c r="F24" s="53" t="s">
        <v>336</v>
      </c>
    </row>
    <row r="25" spans="2:6" ht="15.75" thickBot="1" x14ac:dyDescent="0.3">
      <c r="B25" s="68"/>
      <c r="C25" s="69"/>
      <c r="D25" s="69"/>
      <c r="E25" s="69"/>
      <c r="F25" s="70"/>
    </row>
  </sheetData>
  <pageMargins left="0.7" right="0.7" top="0.75" bottom="0.75" header="0.3" footer="0.3"/>
  <pageSetup scale="9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2"/>
  <sheetViews>
    <sheetView workbookViewId="0">
      <selection activeCell="G10" sqref="G10"/>
    </sheetView>
  </sheetViews>
  <sheetFormatPr baseColWidth="10" defaultRowHeight="15" x14ac:dyDescent="0.25"/>
  <cols>
    <col min="2" max="2" width="19.7109375" customWidth="1"/>
  </cols>
  <sheetData>
    <row r="3" spans="2:6" x14ac:dyDescent="0.25">
      <c r="B3" s="233" t="s">
        <v>170</v>
      </c>
      <c r="C3" s="233"/>
      <c r="D3" s="233"/>
      <c r="E3" s="233"/>
      <c r="F3" s="233"/>
    </row>
    <row r="4" spans="2:6" ht="45" x14ac:dyDescent="0.25">
      <c r="B4" s="78" t="s">
        <v>171</v>
      </c>
      <c r="C4" s="78"/>
      <c r="D4" s="78" t="s">
        <v>172</v>
      </c>
      <c r="E4" s="78" t="s">
        <v>173</v>
      </c>
      <c r="F4" s="78" t="s">
        <v>174</v>
      </c>
    </row>
    <row r="5" spans="2:6" x14ac:dyDescent="0.25">
      <c r="B5" s="79" t="s">
        <v>175</v>
      </c>
      <c r="C5" s="79" t="s">
        <v>176</v>
      </c>
      <c r="D5" s="80" t="s">
        <v>177</v>
      </c>
      <c r="E5" s="80">
        <v>28</v>
      </c>
      <c r="F5" s="80" t="s">
        <v>178</v>
      </c>
    </row>
    <row r="6" spans="2:6" x14ac:dyDescent="0.25">
      <c r="B6" s="79" t="s">
        <v>175</v>
      </c>
      <c r="C6" s="79" t="s">
        <v>179</v>
      </c>
      <c r="D6" s="80" t="s">
        <v>177</v>
      </c>
      <c r="E6" s="80">
        <v>28</v>
      </c>
      <c r="F6" s="80" t="s">
        <v>178</v>
      </c>
    </row>
    <row r="7" spans="2:6" x14ac:dyDescent="0.25">
      <c r="B7" s="79" t="s">
        <v>167</v>
      </c>
      <c r="C7" s="79" t="s">
        <v>180</v>
      </c>
      <c r="D7" s="80" t="s">
        <v>177</v>
      </c>
      <c r="E7" s="80">
        <v>1</v>
      </c>
      <c r="F7" s="80" t="s">
        <v>178</v>
      </c>
    </row>
    <row r="8" spans="2:6" x14ac:dyDescent="0.25">
      <c r="B8" s="79" t="s">
        <v>181</v>
      </c>
      <c r="C8" s="79" t="s">
        <v>182</v>
      </c>
      <c r="D8" s="80" t="s">
        <v>183</v>
      </c>
      <c r="E8" s="80">
        <v>0.5</v>
      </c>
      <c r="F8" s="80" t="s">
        <v>178</v>
      </c>
    </row>
    <row r="9" spans="2:6" x14ac:dyDescent="0.25">
      <c r="B9" s="79" t="s">
        <v>181</v>
      </c>
      <c r="C9" s="79" t="s">
        <v>185</v>
      </c>
      <c r="D9" s="80" t="s">
        <v>186</v>
      </c>
      <c r="E9" s="80">
        <v>0.5</v>
      </c>
      <c r="F9" s="80" t="s">
        <v>184</v>
      </c>
    </row>
    <row r="10" spans="2:6" x14ac:dyDescent="0.25">
      <c r="B10" s="79" t="s">
        <v>187</v>
      </c>
      <c r="C10" s="79" t="s">
        <v>164</v>
      </c>
      <c r="D10" s="80" t="s">
        <v>177</v>
      </c>
      <c r="E10" s="80">
        <v>0.75</v>
      </c>
      <c r="F10" s="80" t="s">
        <v>178</v>
      </c>
    </row>
    <row r="11" spans="2:6" x14ac:dyDescent="0.25">
      <c r="B11" s="79" t="s">
        <v>188</v>
      </c>
      <c r="C11" s="79" t="s">
        <v>189</v>
      </c>
      <c r="D11" s="80" t="s">
        <v>177</v>
      </c>
      <c r="E11" s="80">
        <v>0.25</v>
      </c>
      <c r="F11" s="80" t="s">
        <v>178</v>
      </c>
    </row>
    <row r="12" spans="2:6" x14ac:dyDescent="0.25">
      <c r="B12" s="79" t="s">
        <v>188</v>
      </c>
      <c r="C12" s="79" t="s">
        <v>190</v>
      </c>
      <c r="D12" s="80" t="s">
        <v>177</v>
      </c>
      <c r="E12" s="80">
        <v>0.25</v>
      </c>
      <c r="F12" s="80" t="s">
        <v>184</v>
      </c>
    </row>
    <row r="13" spans="2:6" x14ac:dyDescent="0.25">
      <c r="B13" s="79" t="s">
        <v>188</v>
      </c>
      <c r="C13" s="79" t="s">
        <v>191</v>
      </c>
      <c r="D13" s="80" t="s">
        <v>177</v>
      </c>
      <c r="E13" s="80">
        <v>0.25</v>
      </c>
      <c r="F13" s="80" t="s">
        <v>184</v>
      </c>
    </row>
    <row r="14" spans="2:6" x14ac:dyDescent="0.25">
      <c r="B14" s="79" t="s">
        <v>192</v>
      </c>
      <c r="C14" s="79" t="s">
        <v>193</v>
      </c>
      <c r="D14" s="80" t="s">
        <v>177</v>
      </c>
      <c r="E14" s="80">
        <v>0.75</v>
      </c>
      <c r="F14" s="80" t="s">
        <v>178</v>
      </c>
    </row>
    <row r="15" spans="2:6" x14ac:dyDescent="0.25">
      <c r="B15" s="79" t="s">
        <v>192</v>
      </c>
      <c r="C15" s="79" t="s">
        <v>194</v>
      </c>
      <c r="D15" s="80" t="s">
        <v>177</v>
      </c>
      <c r="E15" s="80">
        <v>0.75</v>
      </c>
      <c r="F15" s="80" t="s">
        <v>184</v>
      </c>
    </row>
    <row r="16" spans="2:6" x14ac:dyDescent="0.25">
      <c r="B16" s="79" t="s">
        <v>195</v>
      </c>
      <c r="C16" s="79" t="s">
        <v>196</v>
      </c>
      <c r="D16" s="80" t="s">
        <v>177</v>
      </c>
      <c r="E16" s="80">
        <v>0.75</v>
      </c>
      <c r="F16" s="80" t="s">
        <v>178</v>
      </c>
    </row>
    <row r="17" spans="2:6" x14ac:dyDescent="0.25">
      <c r="B17" s="79" t="s">
        <v>195</v>
      </c>
      <c r="C17" s="79" t="s">
        <v>197</v>
      </c>
      <c r="D17" s="80" t="s">
        <v>177</v>
      </c>
      <c r="E17" s="80">
        <v>0.75</v>
      </c>
      <c r="F17" s="80" t="s">
        <v>184</v>
      </c>
    </row>
    <row r="18" spans="2:6" x14ac:dyDescent="0.25">
      <c r="B18" s="79" t="s">
        <v>198</v>
      </c>
      <c r="C18" s="79" t="s">
        <v>196</v>
      </c>
      <c r="D18" s="80" t="s">
        <v>183</v>
      </c>
      <c r="E18" s="80">
        <v>0.55000000000000004</v>
      </c>
      <c r="F18" s="80" t="s">
        <v>178</v>
      </c>
    </row>
    <row r="19" spans="2:6" x14ac:dyDescent="0.25">
      <c r="B19" s="79" t="s">
        <v>198</v>
      </c>
      <c r="C19" s="79" t="s">
        <v>197</v>
      </c>
      <c r="D19" s="80" t="s">
        <v>186</v>
      </c>
      <c r="E19" s="80">
        <v>0.55000000000000004</v>
      </c>
      <c r="F19" s="80" t="s">
        <v>184</v>
      </c>
    </row>
    <row r="20" spans="2:6" x14ac:dyDescent="0.25">
      <c r="B20" s="79" t="s">
        <v>199</v>
      </c>
      <c r="C20" s="79" t="s">
        <v>165</v>
      </c>
      <c r="D20" s="80" t="s">
        <v>186</v>
      </c>
      <c r="E20" s="80">
        <v>0.55000000000000004</v>
      </c>
      <c r="F20" s="80" t="s">
        <v>178</v>
      </c>
    </row>
    <row r="21" spans="2:6" x14ac:dyDescent="0.25">
      <c r="B21" s="79" t="s">
        <v>200</v>
      </c>
      <c r="C21" s="79" t="s">
        <v>166</v>
      </c>
      <c r="D21" s="80" t="s">
        <v>186</v>
      </c>
      <c r="E21" s="80">
        <v>0.37</v>
      </c>
      <c r="F21" s="80" t="s">
        <v>178</v>
      </c>
    </row>
    <row r="22" spans="2:6" x14ac:dyDescent="0.25">
      <c r="B22" s="79" t="s">
        <v>201</v>
      </c>
      <c r="C22" s="79" t="s">
        <v>202</v>
      </c>
      <c r="D22" s="80" t="s">
        <v>177</v>
      </c>
      <c r="E22" s="80">
        <v>0.75</v>
      </c>
      <c r="F22" s="80" t="s">
        <v>178</v>
      </c>
    </row>
    <row r="23" spans="2:6" x14ac:dyDescent="0.25">
      <c r="B23" s="79" t="s">
        <v>201</v>
      </c>
      <c r="C23" s="79" t="s">
        <v>203</v>
      </c>
      <c r="D23" s="80" t="s">
        <v>177</v>
      </c>
      <c r="E23" s="80">
        <v>0.75</v>
      </c>
      <c r="F23" s="80" t="s">
        <v>178</v>
      </c>
    </row>
    <row r="24" spans="2:6" x14ac:dyDescent="0.25">
      <c r="B24" s="79" t="s">
        <v>201</v>
      </c>
      <c r="C24" s="79" t="s">
        <v>204</v>
      </c>
      <c r="D24" s="80" t="s">
        <v>177</v>
      </c>
      <c r="E24" s="80">
        <v>0.75</v>
      </c>
      <c r="F24" s="80" t="s">
        <v>184</v>
      </c>
    </row>
    <row r="25" spans="2:6" x14ac:dyDescent="0.25">
      <c r="B25" s="79" t="s">
        <v>205</v>
      </c>
      <c r="C25" s="79" t="s">
        <v>206</v>
      </c>
      <c r="D25" s="80" t="s">
        <v>177</v>
      </c>
      <c r="E25" s="80">
        <v>3</v>
      </c>
      <c r="F25" s="80" t="s">
        <v>178</v>
      </c>
    </row>
    <row r="26" spans="2:6" x14ac:dyDescent="0.25">
      <c r="B26" s="79" t="s">
        <v>205</v>
      </c>
      <c r="C26" s="79" t="s">
        <v>207</v>
      </c>
      <c r="D26" s="80" t="s">
        <v>177</v>
      </c>
      <c r="E26" s="80">
        <v>3</v>
      </c>
      <c r="F26" s="80" t="s">
        <v>184</v>
      </c>
    </row>
    <row r="29" spans="2:6" x14ac:dyDescent="0.25">
      <c r="B29" s="81" t="s">
        <v>208</v>
      </c>
      <c r="C29" s="82"/>
      <c r="D29" s="83"/>
      <c r="E29" s="79">
        <f>+SUM(E5:E26)</f>
        <v>72.77</v>
      </c>
      <c r="F29" s="85" t="s">
        <v>153</v>
      </c>
    </row>
    <row r="30" spans="2:6" x14ac:dyDescent="0.25">
      <c r="B30" s="81" t="s">
        <v>211</v>
      </c>
      <c r="C30" s="82"/>
      <c r="D30" s="83"/>
      <c r="E30" s="86">
        <f>+SUM(E5:E26)*1.15</f>
        <v>83.68549999999999</v>
      </c>
      <c r="F30" s="85" t="s">
        <v>153</v>
      </c>
    </row>
    <row r="31" spans="2:6" x14ac:dyDescent="0.25">
      <c r="B31" s="84" t="s">
        <v>209</v>
      </c>
      <c r="C31" s="82"/>
      <c r="D31" s="83"/>
      <c r="E31" s="79">
        <f>+SUM(E5:E7,E10,E14,E16,E18,E20:E22,E25,E8,E11)</f>
        <v>65.22</v>
      </c>
      <c r="F31" s="85" t="s">
        <v>153</v>
      </c>
    </row>
    <row r="32" spans="2:6" x14ac:dyDescent="0.25">
      <c r="B32" s="84" t="s">
        <v>210</v>
      </c>
      <c r="C32" s="82"/>
      <c r="D32" s="83"/>
      <c r="E32" s="79">
        <f>+SUM(E8,E12:E13,E15,E17,E19,E24,E26)</f>
        <v>6.8</v>
      </c>
      <c r="F32" s="85" t="s">
        <v>153</v>
      </c>
    </row>
  </sheetData>
  <mergeCells count="1">
    <mergeCell ref="B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view="pageBreakPreview" zoomScale="60" zoomScaleNormal="90" workbookViewId="0">
      <selection activeCell="C53" sqref="C53"/>
    </sheetView>
  </sheetViews>
  <sheetFormatPr baseColWidth="10" defaultRowHeight="15" x14ac:dyDescent="0.25"/>
  <cols>
    <col min="1" max="1" width="13.42578125" customWidth="1"/>
    <col min="2" max="2" width="31" customWidth="1"/>
    <col min="4" max="4" width="21" customWidth="1"/>
    <col min="5" max="5" width="2.42578125" customWidth="1"/>
    <col min="6" max="13" width="21" hidden="1" customWidth="1"/>
  </cols>
  <sheetData>
    <row r="1" spans="1:13" x14ac:dyDescent="0.25">
      <c r="A1" s="44" t="s">
        <v>72</v>
      </c>
      <c r="B1" s="44" t="s">
        <v>81</v>
      </c>
    </row>
    <row r="2" spans="1:13" x14ac:dyDescent="0.25">
      <c r="A2" s="44" t="s">
        <v>73</v>
      </c>
      <c r="B2" s="44" t="s">
        <v>213</v>
      </c>
    </row>
    <row r="3" spans="1:13" x14ac:dyDescent="0.25">
      <c r="A3" s="44" t="s">
        <v>74</v>
      </c>
      <c r="B3" s="74">
        <v>0</v>
      </c>
      <c r="E3" s="131"/>
    </row>
    <row r="4" spans="1:13" x14ac:dyDescent="0.25">
      <c r="A4" s="44" t="s">
        <v>75</v>
      </c>
      <c r="B4" s="48">
        <v>42657</v>
      </c>
      <c r="E4" s="131"/>
    </row>
    <row r="5" spans="1:13" ht="15.75" thickBot="1" x14ac:dyDescent="0.3">
      <c r="E5" s="131"/>
    </row>
    <row r="6" spans="1:13" ht="15.75" x14ac:dyDescent="0.25">
      <c r="A6" s="4"/>
      <c r="B6" s="26"/>
      <c r="C6" s="26"/>
      <c r="D6" s="27"/>
      <c r="E6" s="6"/>
      <c r="F6" s="130"/>
      <c r="G6" s="52"/>
      <c r="H6" s="52"/>
      <c r="I6" s="52"/>
      <c r="J6" s="52"/>
      <c r="K6" s="52"/>
      <c r="L6" s="52"/>
      <c r="M6" s="27"/>
    </row>
    <row r="7" spans="1:13" ht="15.75" x14ac:dyDescent="0.25">
      <c r="A7" s="7"/>
      <c r="B7" s="8" t="s">
        <v>4</v>
      </c>
      <c r="C7" s="9"/>
      <c r="D7" s="28">
        <v>1</v>
      </c>
    </row>
    <row r="8" spans="1:13" ht="15.75" x14ac:dyDescent="0.25">
      <c r="A8" s="7"/>
      <c r="B8" s="8" t="s">
        <v>5</v>
      </c>
      <c r="C8" s="10"/>
      <c r="D8" s="28" t="s">
        <v>1</v>
      </c>
    </row>
    <row r="9" spans="1:13" ht="15.75" x14ac:dyDescent="0.25">
      <c r="A9" s="7"/>
      <c r="B9" s="8" t="s">
        <v>6</v>
      </c>
      <c r="C9" s="8"/>
      <c r="D9" s="29" t="s">
        <v>221</v>
      </c>
    </row>
    <row r="10" spans="1:13" ht="15.75" x14ac:dyDescent="0.25">
      <c r="A10" s="12"/>
      <c r="B10" s="13" t="s">
        <v>86</v>
      </c>
      <c r="C10" s="8"/>
      <c r="D10" s="29" t="s">
        <v>222</v>
      </c>
    </row>
    <row r="11" spans="1:13" ht="15.75" x14ac:dyDescent="0.25">
      <c r="A11" s="12"/>
      <c r="B11" s="14"/>
      <c r="C11" s="8"/>
      <c r="D11" s="29"/>
    </row>
    <row r="12" spans="1:13" ht="15.75" x14ac:dyDescent="0.25">
      <c r="A12" s="12"/>
      <c r="B12" s="16" t="s">
        <v>88</v>
      </c>
      <c r="C12" s="17"/>
      <c r="D12" s="32"/>
    </row>
    <row r="13" spans="1:13" ht="15.75" x14ac:dyDescent="0.25">
      <c r="A13" s="12"/>
      <c r="B13" s="13" t="s">
        <v>87</v>
      </c>
      <c r="C13" s="13" t="s">
        <v>3</v>
      </c>
      <c r="D13" s="49">
        <f>D14/3.6</f>
        <v>333.33333333333331</v>
      </c>
    </row>
    <row r="14" spans="1:13" ht="15.75" x14ac:dyDescent="0.25">
      <c r="A14" s="12"/>
      <c r="B14" s="13" t="s">
        <v>87</v>
      </c>
      <c r="C14" s="13" t="s">
        <v>68</v>
      </c>
      <c r="D14" s="30">
        <v>1200</v>
      </c>
    </row>
    <row r="15" spans="1:13" ht="15.75" x14ac:dyDescent="0.25">
      <c r="A15" s="12"/>
      <c r="B15" s="13" t="s">
        <v>9</v>
      </c>
      <c r="C15" s="15" t="s">
        <v>10</v>
      </c>
      <c r="D15" s="31">
        <v>15</v>
      </c>
    </row>
    <row r="16" spans="1:13" ht="15.75" x14ac:dyDescent="0.25">
      <c r="A16" s="12"/>
      <c r="B16" s="13" t="s">
        <v>14</v>
      </c>
      <c r="C16" s="15"/>
      <c r="D16" s="29" t="s">
        <v>15</v>
      </c>
    </row>
    <row r="17" spans="1:4" ht="15.75" x14ac:dyDescent="0.25">
      <c r="A17" s="12"/>
      <c r="B17" s="13" t="s">
        <v>16</v>
      </c>
      <c r="C17" s="15"/>
      <c r="D17" s="29" t="s">
        <v>17</v>
      </c>
    </row>
    <row r="18" spans="1:4" ht="15.75" x14ac:dyDescent="0.25">
      <c r="A18" s="12"/>
      <c r="B18" s="13" t="s">
        <v>18</v>
      </c>
      <c r="C18" s="15"/>
      <c r="D18" s="29" t="s">
        <v>19</v>
      </c>
    </row>
    <row r="19" spans="1:4" ht="15.75" x14ac:dyDescent="0.25">
      <c r="A19" s="12"/>
      <c r="B19" s="13" t="s">
        <v>89</v>
      </c>
      <c r="C19" s="15" t="s">
        <v>23</v>
      </c>
      <c r="D19" s="31">
        <v>6.36</v>
      </c>
    </row>
    <row r="20" spans="1:4" ht="15.75" x14ac:dyDescent="0.25">
      <c r="A20" s="12"/>
      <c r="B20" s="13" t="s">
        <v>24</v>
      </c>
      <c r="C20" s="15" t="s">
        <v>25</v>
      </c>
      <c r="D20" s="29"/>
    </row>
    <row r="21" spans="1:4" ht="15.75" x14ac:dyDescent="0.25">
      <c r="A21" s="12"/>
      <c r="B21" s="13" t="s">
        <v>26</v>
      </c>
      <c r="C21" s="15" t="s">
        <v>27</v>
      </c>
      <c r="D21" s="29">
        <v>52</v>
      </c>
    </row>
    <row r="22" spans="1:4" ht="15.75" x14ac:dyDescent="0.25">
      <c r="A22" s="12"/>
      <c r="B22" s="13" t="s">
        <v>28</v>
      </c>
      <c r="C22" s="15"/>
      <c r="D22" s="31"/>
    </row>
    <row r="23" spans="1:4" ht="15.75" x14ac:dyDescent="0.25">
      <c r="A23" s="12"/>
      <c r="B23" s="13" t="s">
        <v>29</v>
      </c>
      <c r="C23" s="15" t="s">
        <v>30</v>
      </c>
      <c r="D23" s="132">
        <v>7.8947368421052634E-3</v>
      </c>
    </row>
    <row r="24" spans="1:4" ht="15.75" x14ac:dyDescent="0.25">
      <c r="A24" s="12"/>
      <c r="B24" s="13" t="s">
        <v>32</v>
      </c>
      <c r="C24" s="15" t="s">
        <v>33</v>
      </c>
      <c r="D24" s="29">
        <v>1340</v>
      </c>
    </row>
    <row r="25" spans="1:4" ht="15.75" x14ac:dyDescent="0.25">
      <c r="A25" s="12"/>
      <c r="B25" s="16" t="s">
        <v>34</v>
      </c>
      <c r="C25" s="20" t="s">
        <v>35</v>
      </c>
      <c r="D25" s="28">
        <v>0.37</v>
      </c>
    </row>
    <row r="26" spans="1:4" ht="15.75" x14ac:dyDescent="0.25">
      <c r="A26" s="12"/>
      <c r="B26" s="13" t="s">
        <v>36</v>
      </c>
      <c r="C26" s="15" t="s">
        <v>37</v>
      </c>
      <c r="D26" s="29" t="s">
        <v>38</v>
      </c>
    </row>
    <row r="27" spans="1:4" ht="15.75" x14ac:dyDescent="0.25">
      <c r="A27" s="12"/>
      <c r="B27" s="13"/>
      <c r="C27" s="15"/>
      <c r="D27" s="29"/>
    </row>
    <row r="28" spans="1:4" ht="15.75" x14ac:dyDescent="0.25">
      <c r="A28" s="12"/>
      <c r="B28" s="16" t="s">
        <v>92</v>
      </c>
      <c r="C28" s="15"/>
      <c r="D28" s="29"/>
    </row>
    <row r="29" spans="1:4" ht="15.75" x14ac:dyDescent="0.25">
      <c r="A29" s="12"/>
      <c r="B29" s="13" t="s">
        <v>94</v>
      </c>
      <c r="C29" s="15"/>
      <c r="D29" s="28" t="s">
        <v>93</v>
      </c>
    </row>
    <row r="30" spans="1:4" ht="15.75" x14ac:dyDescent="0.25">
      <c r="A30" s="12"/>
      <c r="B30" s="13"/>
      <c r="C30" s="15"/>
      <c r="D30" s="29"/>
    </row>
    <row r="31" spans="1:4" ht="15.75" x14ac:dyDescent="0.25">
      <c r="A31" s="12"/>
      <c r="B31" s="13"/>
      <c r="C31" s="15"/>
      <c r="D31" s="29"/>
    </row>
    <row r="32" spans="1:4" ht="15.75" x14ac:dyDescent="0.25">
      <c r="A32" s="12"/>
      <c r="B32" s="16" t="s">
        <v>91</v>
      </c>
      <c r="C32" s="15"/>
      <c r="D32" s="29"/>
    </row>
    <row r="33" spans="1:4" ht="15.75" x14ac:dyDescent="0.25">
      <c r="A33" s="12"/>
      <c r="B33" s="13" t="s">
        <v>49</v>
      </c>
      <c r="C33" s="15"/>
      <c r="D33" s="29" t="s">
        <v>223</v>
      </c>
    </row>
    <row r="34" spans="1:4" ht="15.75" x14ac:dyDescent="0.25">
      <c r="A34" s="12"/>
      <c r="B34" s="13" t="s">
        <v>90</v>
      </c>
      <c r="C34" s="15"/>
      <c r="D34" s="29"/>
    </row>
    <row r="35" spans="1:4" ht="15.75" x14ac:dyDescent="0.25">
      <c r="A35" s="12"/>
      <c r="B35" s="13" t="s">
        <v>50</v>
      </c>
      <c r="C35" s="15" t="s">
        <v>35</v>
      </c>
      <c r="D35" s="132">
        <v>17</v>
      </c>
    </row>
    <row r="36" spans="1:4" ht="15.75" x14ac:dyDescent="0.25">
      <c r="A36" s="12"/>
      <c r="B36" s="13" t="s">
        <v>51</v>
      </c>
      <c r="C36" s="15" t="s">
        <v>52</v>
      </c>
      <c r="D36" s="30">
        <v>2920</v>
      </c>
    </row>
    <row r="37" spans="1:4" ht="15.75" x14ac:dyDescent="0.25">
      <c r="A37" s="12"/>
      <c r="B37" s="13" t="s">
        <v>168</v>
      </c>
      <c r="C37" s="15" t="s">
        <v>169</v>
      </c>
      <c r="D37" s="29" t="s">
        <v>224</v>
      </c>
    </row>
    <row r="38" spans="1:4" ht="15.75" x14ac:dyDescent="0.25">
      <c r="A38" s="12"/>
      <c r="B38" s="13"/>
      <c r="C38" s="15"/>
      <c r="D38" s="29"/>
    </row>
    <row r="39" spans="1:4" ht="15.75" x14ac:dyDescent="0.25">
      <c r="A39" s="12"/>
      <c r="B39" s="16" t="s">
        <v>45</v>
      </c>
      <c r="C39" s="15"/>
      <c r="D39" s="29"/>
    </row>
    <row r="40" spans="1:4" ht="15.75" x14ac:dyDescent="0.25">
      <c r="A40" s="12"/>
      <c r="B40" s="13" t="s">
        <v>46</v>
      </c>
      <c r="C40" s="15" t="s">
        <v>47</v>
      </c>
      <c r="D40" s="133" t="s">
        <v>225</v>
      </c>
    </row>
    <row r="41" spans="1:4" ht="15.75" x14ac:dyDescent="0.25">
      <c r="A41" s="12"/>
      <c r="B41" s="13"/>
      <c r="C41" s="15"/>
      <c r="D41" s="29"/>
    </row>
    <row r="42" spans="1:4" ht="15.75" x14ac:dyDescent="0.25">
      <c r="A42" s="12"/>
      <c r="B42" s="16" t="s">
        <v>39</v>
      </c>
      <c r="C42" s="15"/>
      <c r="D42" s="29"/>
    </row>
    <row r="43" spans="1:4" ht="15.75" x14ac:dyDescent="0.25">
      <c r="A43" s="12"/>
      <c r="B43" s="13" t="s">
        <v>40</v>
      </c>
      <c r="C43" s="15" t="s">
        <v>41</v>
      </c>
      <c r="D43" s="29">
        <v>575</v>
      </c>
    </row>
    <row r="44" spans="1:4" ht="15.75" x14ac:dyDescent="0.25">
      <c r="A44" s="12"/>
      <c r="B44" s="13" t="s">
        <v>42</v>
      </c>
      <c r="C44" s="15" t="s">
        <v>41</v>
      </c>
      <c r="D44" s="29">
        <v>708</v>
      </c>
    </row>
    <row r="45" spans="1:4" ht="15.75" x14ac:dyDescent="0.25">
      <c r="A45" s="12"/>
      <c r="B45" s="13" t="s">
        <v>2</v>
      </c>
      <c r="C45" s="15" t="s">
        <v>41</v>
      </c>
      <c r="D45" s="29">
        <v>1335</v>
      </c>
    </row>
    <row r="46" spans="1:4" ht="15.75" x14ac:dyDescent="0.25">
      <c r="A46" s="12"/>
      <c r="B46" s="15" t="s">
        <v>43</v>
      </c>
      <c r="C46" s="15" t="s">
        <v>44</v>
      </c>
      <c r="D46" s="28">
        <v>150</v>
      </c>
    </row>
    <row r="47" spans="1:4" ht="15.75" x14ac:dyDescent="0.25">
      <c r="A47" s="21"/>
      <c r="B47" s="50"/>
      <c r="C47" s="50"/>
      <c r="D47" s="134"/>
    </row>
    <row r="48" spans="1:4" ht="15.75" x14ac:dyDescent="0.25">
      <c r="A48" s="40"/>
      <c r="B48" s="16" t="s">
        <v>82</v>
      </c>
      <c r="C48" s="50"/>
      <c r="D48" s="134"/>
    </row>
    <row r="49" spans="1:4" ht="15.75" x14ac:dyDescent="0.25">
      <c r="A49" s="40"/>
      <c r="B49" s="13" t="s">
        <v>83</v>
      </c>
      <c r="C49" s="50"/>
      <c r="D49" s="134" t="s">
        <v>85</v>
      </c>
    </row>
    <row r="50" spans="1:4" ht="15.75" x14ac:dyDescent="0.25">
      <c r="A50" s="40"/>
      <c r="B50" s="13" t="s">
        <v>84</v>
      </c>
      <c r="C50" s="50"/>
      <c r="D50" s="134" t="s">
        <v>95</v>
      </c>
    </row>
    <row r="51" spans="1:4" ht="16.5" thickBot="1" x14ac:dyDescent="0.3">
      <c r="A51" s="135"/>
      <c r="B51" s="25"/>
      <c r="C51" s="25"/>
      <c r="D51" s="47"/>
    </row>
    <row r="52" spans="1:4" ht="15.75" x14ac:dyDescent="0.25">
      <c r="A52" s="136"/>
      <c r="B52" s="6"/>
      <c r="C52" s="19"/>
      <c r="D52" s="137"/>
    </row>
    <row r="53" spans="1:4" ht="15.75" x14ac:dyDescent="0.25">
      <c r="A53" s="6"/>
      <c r="B53" s="131"/>
      <c r="C53" s="131"/>
      <c r="D53" s="131"/>
    </row>
  </sheetData>
  <pageMargins left="0.7" right="0.7" top="0.75" bottom="0.75" header="0.3" footer="0.3"/>
  <pageSetup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view="pageBreakPreview" topLeftCell="A10" zoomScale="70" zoomScaleNormal="100" zoomScaleSheetLayoutView="70" workbookViewId="0">
      <selection activeCell="E30" sqref="E30"/>
    </sheetView>
  </sheetViews>
  <sheetFormatPr baseColWidth="10" defaultRowHeight="15.75" x14ac:dyDescent="0.25"/>
  <cols>
    <col min="1" max="1" width="13" style="6" customWidth="1"/>
    <col min="2" max="2" width="34.28515625" style="6" bestFit="1" customWidth="1"/>
    <col min="3" max="3" width="12.5703125" style="6" bestFit="1" customWidth="1"/>
    <col min="4" max="4" width="19" style="57" customWidth="1"/>
    <col min="5" max="5" width="18.140625" style="57" customWidth="1"/>
    <col min="6" max="6" width="19.5703125" style="57" customWidth="1"/>
    <col min="7" max="7" width="6" style="57" customWidth="1"/>
    <col min="8" max="253" width="11.42578125" style="57"/>
    <col min="254" max="254" width="9.42578125" style="57" customWidth="1"/>
    <col min="255" max="255" width="34.85546875" style="57" customWidth="1"/>
    <col min="256" max="256" width="20.140625" style="57" customWidth="1"/>
    <col min="257" max="257" width="30.42578125" style="57" customWidth="1"/>
    <col min="258" max="509" width="11.42578125" style="57"/>
    <col min="510" max="510" width="9.42578125" style="57" customWidth="1"/>
    <col min="511" max="511" width="34.85546875" style="57" customWidth="1"/>
    <col min="512" max="512" width="20.140625" style="57" customWidth="1"/>
    <col min="513" max="513" width="30.42578125" style="57" customWidth="1"/>
    <col min="514" max="765" width="11.42578125" style="57"/>
    <col min="766" max="766" width="9.42578125" style="57" customWidth="1"/>
    <col min="767" max="767" width="34.85546875" style="57" customWidth="1"/>
    <col min="768" max="768" width="20.140625" style="57" customWidth="1"/>
    <col min="769" max="769" width="30.42578125" style="57" customWidth="1"/>
    <col min="770" max="1021" width="11.42578125" style="57"/>
    <col min="1022" max="1022" width="9.42578125" style="57" customWidth="1"/>
    <col min="1023" max="1023" width="34.85546875" style="57" customWidth="1"/>
    <col min="1024" max="1024" width="20.140625" style="57" customWidth="1"/>
    <col min="1025" max="1025" width="30.42578125" style="57" customWidth="1"/>
    <col min="1026" max="1277" width="11.42578125" style="57"/>
    <col min="1278" max="1278" width="9.42578125" style="57" customWidth="1"/>
    <col min="1279" max="1279" width="34.85546875" style="57" customWidth="1"/>
    <col min="1280" max="1280" width="20.140625" style="57" customWidth="1"/>
    <col min="1281" max="1281" width="30.42578125" style="57" customWidth="1"/>
    <col min="1282" max="1533" width="11.42578125" style="57"/>
    <col min="1534" max="1534" width="9.42578125" style="57" customWidth="1"/>
    <col min="1535" max="1535" width="34.85546875" style="57" customWidth="1"/>
    <col min="1536" max="1536" width="20.140625" style="57" customWidth="1"/>
    <col min="1537" max="1537" width="30.42578125" style="57" customWidth="1"/>
    <col min="1538" max="1789" width="11.42578125" style="57"/>
    <col min="1790" max="1790" width="9.42578125" style="57" customWidth="1"/>
    <col min="1791" max="1791" width="34.85546875" style="57" customWidth="1"/>
    <col min="1792" max="1792" width="20.140625" style="57" customWidth="1"/>
    <col min="1793" max="1793" width="30.42578125" style="57" customWidth="1"/>
    <col min="1794" max="2045" width="11.42578125" style="57"/>
    <col min="2046" max="2046" width="9.42578125" style="57" customWidth="1"/>
    <col min="2047" max="2047" width="34.85546875" style="57" customWidth="1"/>
    <col min="2048" max="2048" width="20.140625" style="57" customWidth="1"/>
    <col min="2049" max="2049" width="30.42578125" style="57" customWidth="1"/>
    <col min="2050" max="2301" width="11.42578125" style="57"/>
    <col min="2302" max="2302" width="9.42578125" style="57" customWidth="1"/>
    <col min="2303" max="2303" width="34.85546875" style="57" customWidth="1"/>
    <col min="2304" max="2304" width="20.140625" style="57" customWidth="1"/>
    <col min="2305" max="2305" width="30.42578125" style="57" customWidth="1"/>
    <col min="2306" max="2557" width="11.42578125" style="57"/>
    <col min="2558" max="2558" width="9.42578125" style="57" customWidth="1"/>
    <col min="2559" max="2559" width="34.85546875" style="57" customWidth="1"/>
    <col min="2560" max="2560" width="20.140625" style="57" customWidth="1"/>
    <col min="2561" max="2561" width="30.42578125" style="57" customWidth="1"/>
    <col min="2562" max="2813" width="11.42578125" style="57"/>
    <col min="2814" max="2814" width="9.42578125" style="57" customWidth="1"/>
    <col min="2815" max="2815" width="34.85546875" style="57" customWidth="1"/>
    <col min="2816" max="2816" width="20.140625" style="57" customWidth="1"/>
    <col min="2817" max="2817" width="30.42578125" style="57" customWidth="1"/>
    <col min="2818" max="3069" width="11.42578125" style="57"/>
    <col min="3070" max="3070" width="9.42578125" style="57" customWidth="1"/>
    <col min="3071" max="3071" width="34.85546875" style="57" customWidth="1"/>
    <col min="3072" max="3072" width="20.140625" style="57" customWidth="1"/>
    <col min="3073" max="3073" width="30.42578125" style="57" customWidth="1"/>
    <col min="3074" max="3325" width="11.42578125" style="57"/>
    <col min="3326" max="3326" width="9.42578125" style="57" customWidth="1"/>
    <col min="3327" max="3327" width="34.85546875" style="57" customWidth="1"/>
    <col min="3328" max="3328" width="20.140625" style="57" customWidth="1"/>
    <col min="3329" max="3329" width="30.42578125" style="57" customWidth="1"/>
    <col min="3330" max="3581" width="11.42578125" style="57"/>
    <col min="3582" max="3582" width="9.42578125" style="57" customWidth="1"/>
    <col min="3583" max="3583" width="34.85546875" style="57" customWidth="1"/>
    <col min="3584" max="3584" width="20.140625" style="57" customWidth="1"/>
    <col min="3585" max="3585" width="30.42578125" style="57" customWidth="1"/>
    <col min="3586" max="3837" width="11.42578125" style="57"/>
    <col min="3838" max="3838" width="9.42578125" style="57" customWidth="1"/>
    <col min="3839" max="3839" width="34.85546875" style="57" customWidth="1"/>
    <col min="3840" max="3840" width="20.140625" style="57" customWidth="1"/>
    <col min="3841" max="3841" width="30.42578125" style="57" customWidth="1"/>
    <col min="3842" max="4093" width="11.42578125" style="57"/>
    <col min="4094" max="4094" width="9.42578125" style="57" customWidth="1"/>
    <col min="4095" max="4095" width="34.85546875" style="57" customWidth="1"/>
    <col min="4096" max="4096" width="20.140625" style="57" customWidth="1"/>
    <col min="4097" max="4097" width="30.42578125" style="57" customWidth="1"/>
    <col min="4098" max="4349" width="11.42578125" style="57"/>
    <col min="4350" max="4350" width="9.42578125" style="57" customWidth="1"/>
    <col min="4351" max="4351" width="34.85546875" style="57" customWidth="1"/>
    <col min="4352" max="4352" width="20.140625" style="57" customWidth="1"/>
    <col min="4353" max="4353" width="30.42578125" style="57" customWidth="1"/>
    <col min="4354" max="4605" width="11.42578125" style="57"/>
    <col min="4606" max="4606" width="9.42578125" style="57" customWidth="1"/>
    <col min="4607" max="4607" width="34.85546875" style="57" customWidth="1"/>
    <col min="4608" max="4608" width="20.140625" style="57" customWidth="1"/>
    <col min="4609" max="4609" width="30.42578125" style="57" customWidth="1"/>
    <col min="4610" max="4861" width="11.42578125" style="57"/>
    <col min="4862" max="4862" width="9.42578125" style="57" customWidth="1"/>
    <col min="4863" max="4863" width="34.85546875" style="57" customWidth="1"/>
    <col min="4864" max="4864" width="20.140625" style="57" customWidth="1"/>
    <col min="4865" max="4865" width="30.42578125" style="57" customWidth="1"/>
    <col min="4866" max="5117" width="11.42578125" style="57"/>
    <col min="5118" max="5118" width="9.42578125" style="57" customWidth="1"/>
    <col min="5119" max="5119" width="34.85546875" style="57" customWidth="1"/>
    <col min="5120" max="5120" width="20.140625" style="57" customWidth="1"/>
    <col min="5121" max="5121" width="30.42578125" style="57" customWidth="1"/>
    <col min="5122" max="5373" width="11.42578125" style="57"/>
    <col min="5374" max="5374" width="9.42578125" style="57" customWidth="1"/>
    <col min="5375" max="5375" width="34.85546875" style="57" customWidth="1"/>
    <col min="5376" max="5376" width="20.140625" style="57" customWidth="1"/>
    <col min="5377" max="5377" width="30.42578125" style="57" customWidth="1"/>
    <col min="5378" max="5629" width="11.42578125" style="57"/>
    <col min="5630" max="5630" width="9.42578125" style="57" customWidth="1"/>
    <col min="5631" max="5631" width="34.85546875" style="57" customWidth="1"/>
    <col min="5632" max="5632" width="20.140625" style="57" customWidth="1"/>
    <col min="5633" max="5633" width="30.42578125" style="57" customWidth="1"/>
    <col min="5634" max="5885" width="11.42578125" style="57"/>
    <col min="5886" max="5886" width="9.42578125" style="57" customWidth="1"/>
    <col min="5887" max="5887" width="34.85546875" style="57" customWidth="1"/>
    <col min="5888" max="5888" width="20.140625" style="57" customWidth="1"/>
    <col min="5889" max="5889" width="30.42578125" style="57" customWidth="1"/>
    <col min="5890" max="6141" width="11.42578125" style="57"/>
    <col min="6142" max="6142" width="9.42578125" style="57" customWidth="1"/>
    <col min="6143" max="6143" width="34.85546875" style="57" customWidth="1"/>
    <col min="6144" max="6144" width="20.140625" style="57" customWidth="1"/>
    <col min="6145" max="6145" width="30.42578125" style="57" customWidth="1"/>
    <col min="6146" max="6397" width="11.42578125" style="57"/>
    <col min="6398" max="6398" width="9.42578125" style="57" customWidth="1"/>
    <col min="6399" max="6399" width="34.85546875" style="57" customWidth="1"/>
    <col min="6400" max="6400" width="20.140625" style="57" customWidth="1"/>
    <col min="6401" max="6401" width="30.42578125" style="57" customWidth="1"/>
    <col min="6402" max="6653" width="11.42578125" style="57"/>
    <col min="6654" max="6654" width="9.42578125" style="57" customWidth="1"/>
    <col min="6655" max="6655" width="34.85546875" style="57" customWidth="1"/>
    <col min="6656" max="6656" width="20.140625" style="57" customWidth="1"/>
    <col min="6657" max="6657" width="30.42578125" style="57" customWidth="1"/>
    <col min="6658" max="6909" width="11.42578125" style="57"/>
    <col min="6910" max="6910" width="9.42578125" style="57" customWidth="1"/>
    <col min="6911" max="6911" width="34.85546875" style="57" customWidth="1"/>
    <col min="6912" max="6912" width="20.140625" style="57" customWidth="1"/>
    <col min="6913" max="6913" width="30.42578125" style="57" customWidth="1"/>
    <col min="6914" max="7165" width="11.42578125" style="57"/>
    <col min="7166" max="7166" width="9.42578125" style="57" customWidth="1"/>
    <col min="7167" max="7167" width="34.85546875" style="57" customWidth="1"/>
    <col min="7168" max="7168" width="20.140625" style="57" customWidth="1"/>
    <col min="7169" max="7169" width="30.42578125" style="57" customWidth="1"/>
    <col min="7170" max="7421" width="11.42578125" style="57"/>
    <col min="7422" max="7422" width="9.42578125" style="57" customWidth="1"/>
    <col min="7423" max="7423" width="34.85546875" style="57" customWidth="1"/>
    <col min="7424" max="7424" width="20.140625" style="57" customWidth="1"/>
    <col min="7425" max="7425" width="30.42578125" style="57" customWidth="1"/>
    <col min="7426" max="7677" width="11.42578125" style="57"/>
    <col min="7678" max="7678" width="9.42578125" style="57" customWidth="1"/>
    <col min="7679" max="7679" width="34.85546875" style="57" customWidth="1"/>
    <col min="7680" max="7680" width="20.140625" style="57" customWidth="1"/>
    <col min="7681" max="7681" width="30.42578125" style="57" customWidth="1"/>
    <col min="7682" max="7933" width="11.42578125" style="57"/>
    <col min="7934" max="7934" width="9.42578125" style="57" customWidth="1"/>
    <col min="7935" max="7935" width="34.85546875" style="57" customWidth="1"/>
    <col min="7936" max="7936" width="20.140625" style="57" customWidth="1"/>
    <col min="7937" max="7937" width="30.42578125" style="57" customWidth="1"/>
    <col min="7938" max="8189" width="11.42578125" style="57"/>
    <col min="8190" max="8190" width="9.42578125" style="57" customWidth="1"/>
    <col min="8191" max="8191" width="34.85546875" style="57" customWidth="1"/>
    <col min="8192" max="8192" width="20.140625" style="57" customWidth="1"/>
    <col min="8193" max="8193" width="30.42578125" style="57" customWidth="1"/>
    <col min="8194" max="8445" width="11.42578125" style="57"/>
    <col min="8446" max="8446" width="9.42578125" style="57" customWidth="1"/>
    <col min="8447" max="8447" width="34.85546875" style="57" customWidth="1"/>
    <col min="8448" max="8448" width="20.140625" style="57" customWidth="1"/>
    <col min="8449" max="8449" width="30.42578125" style="57" customWidth="1"/>
    <col min="8450" max="8701" width="11.42578125" style="57"/>
    <col min="8702" max="8702" width="9.42578125" style="57" customWidth="1"/>
    <col min="8703" max="8703" width="34.85546875" style="57" customWidth="1"/>
    <col min="8704" max="8704" width="20.140625" style="57" customWidth="1"/>
    <col min="8705" max="8705" width="30.42578125" style="57" customWidth="1"/>
    <col min="8706" max="8957" width="11.42578125" style="57"/>
    <col min="8958" max="8958" width="9.42578125" style="57" customWidth="1"/>
    <col min="8959" max="8959" width="34.85546875" style="57" customWidth="1"/>
    <col min="8960" max="8960" width="20.140625" style="57" customWidth="1"/>
    <col min="8961" max="8961" width="30.42578125" style="57" customWidth="1"/>
    <col min="8962" max="9213" width="11.42578125" style="57"/>
    <col min="9214" max="9214" width="9.42578125" style="57" customWidth="1"/>
    <col min="9215" max="9215" width="34.85546875" style="57" customWidth="1"/>
    <col min="9216" max="9216" width="20.140625" style="57" customWidth="1"/>
    <col min="9217" max="9217" width="30.42578125" style="57" customWidth="1"/>
    <col min="9218" max="9469" width="11.42578125" style="57"/>
    <col min="9470" max="9470" width="9.42578125" style="57" customWidth="1"/>
    <col min="9471" max="9471" width="34.85546875" style="57" customWidth="1"/>
    <col min="9472" max="9472" width="20.140625" style="57" customWidth="1"/>
    <col min="9473" max="9473" width="30.42578125" style="57" customWidth="1"/>
    <col min="9474" max="9725" width="11.42578125" style="57"/>
    <col min="9726" max="9726" width="9.42578125" style="57" customWidth="1"/>
    <col min="9727" max="9727" width="34.85546875" style="57" customWidth="1"/>
    <col min="9728" max="9728" width="20.140625" style="57" customWidth="1"/>
    <col min="9729" max="9729" width="30.42578125" style="57" customWidth="1"/>
    <col min="9730" max="9981" width="11.42578125" style="57"/>
    <col min="9982" max="9982" width="9.42578125" style="57" customWidth="1"/>
    <col min="9983" max="9983" width="34.85546875" style="57" customWidth="1"/>
    <col min="9984" max="9984" width="20.140625" style="57" customWidth="1"/>
    <col min="9985" max="9985" width="30.42578125" style="57" customWidth="1"/>
    <col min="9986" max="10237" width="11.42578125" style="57"/>
    <col min="10238" max="10238" width="9.42578125" style="57" customWidth="1"/>
    <col min="10239" max="10239" width="34.85546875" style="57" customWidth="1"/>
    <col min="10240" max="10240" width="20.140625" style="57" customWidth="1"/>
    <col min="10241" max="10241" width="30.42578125" style="57" customWidth="1"/>
    <col min="10242" max="10493" width="11.42578125" style="57"/>
    <col min="10494" max="10494" width="9.42578125" style="57" customWidth="1"/>
    <col min="10495" max="10495" width="34.85546875" style="57" customWidth="1"/>
    <col min="10496" max="10496" width="20.140625" style="57" customWidth="1"/>
    <col min="10497" max="10497" width="30.42578125" style="57" customWidth="1"/>
    <col min="10498" max="10749" width="11.42578125" style="57"/>
    <col min="10750" max="10750" width="9.42578125" style="57" customWidth="1"/>
    <col min="10751" max="10751" width="34.85546875" style="57" customWidth="1"/>
    <col min="10752" max="10752" width="20.140625" style="57" customWidth="1"/>
    <col min="10753" max="10753" width="30.42578125" style="57" customWidth="1"/>
    <col min="10754" max="11005" width="11.42578125" style="57"/>
    <col min="11006" max="11006" width="9.42578125" style="57" customWidth="1"/>
    <col min="11007" max="11007" width="34.85546875" style="57" customWidth="1"/>
    <col min="11008" max="11008" width="20.140625" style="57" customWidth="1"/>
    <col min="11009" max="11009" width="30.42578125" style="57" customWidth="1"/>
    <col min="11010" max="11261" width="11.42578125" style="57"/>
    <col min="11262" max="11262" width="9.42578125" style="57" customWidth="1"/>
    <col min="11263" max="11263" width="34.85546875" style="57" customWidth="1"/>
    <col min="11264" max="11264" width="20.140625" style="57" customWidth="1"/>
    <col min="11265" max="11265" width="30.42578125" style="57" customWidth="1"/>
    <col min="11266" max="11517" width="11.42578125" style="57"/>
    <col min="11518" max="11518" width="9.42578125" style="57" customWidth="1"/>
    <col min="11519" max="11519" width="34.85546875" style="57" customWidth="1"/>
    <col min="11520" max="11520" width="20.140625" style="57" customWidth="1"/>
    <col min="11521" max="11521" width="30.42578125" style="57" customWidth="1"/>
    <col min="11522" max="11773" width="11.42578125" style="57"/>
    <col min="11774" max="11774" width="9.42578125" style="57" customWidth="1"/>
    <col min="11775" max="11775" width="34.85546875" style="57" customWidth="1"/>
    <col min="11776" max="11776" width="20.140625" style="57" customWidth="1"/>
    <col min="11777" max="11777" width="30.42578125" style="57" customWidth="1"/>
    <col min="11778" max="12029" width="11.42578125" style="57"/>
    <col min="12030" max="12030" width="9.42578125" style="57" customWidth="1"/>
    <col min="12031" max="12031" width="34.85546875" style="57" customWidth="1"/>
    <col min="12032" max="12032" width="20.140625" style="57" customWidth="1"/>
    <col min="12033" max="12033" width="30.42578125" style="57" customWidth="1"/>
    <col min="12034" max="12285" width="11.42578125" style="57"/>
    <col min="12286" max="12286" width="9.42578125" style="57" customWidth="1"/>
    <col min="12287" max="12287" width="34.85546875" style="57" customWidth="1"/>
    <col min="12288" max="12288" width="20.140625" style="57" customWidth="1"/>
    <col min="12289" max="12289" width="30.42578125" style="57" customWidth="1"/>
    <col min="12290" max="12541" width="11.42578125" style="57"/>
    <col min="12542" max="12542" width="9.42578125" style="57" customWidth="1"/>
    <col min="12543" max="12543" width="34.85546875" style="57" customWidth="1"/>
    <col min="12544" max="12544" width="20.140625" style="57" customWidth="1"/>
    <col min="12545" max="12545" width="30.42578125" style="57" customWidth="1"/>
    <col min="12546" max="12797" width="11.42578125" style="57"/>
    <col min="12798" max="12798" width="9.42578125" style="57" customWidth="1"/>
    <col min="12799" max="12799" width="34.85546875" style="57" customWidth="1"/>
    <col min="12800" max="12800" width="20.140625" style="57" customWidth="1"/>
    <col min="12801" max="12801" width="30.42578125" style="57" customWidth="1"/>
    <col min="12802" max="13053" width="11.42578125" style="57"/>
    <col min="13054" max="13054" width="9.42578125" style="57" customWidth="1"/>
    <col min="13055" max="13055" width="34.85546875" style="57" customWidth="1"/>
    <col min="13056" max="13056" width="20.140625" style="57" customWidth="1"/>
    <col min="13057" max="13057" width="30.42578125" style="57" customWidth="1"/>
    <col min="13058" max="13309" width="11.42578125" style="57"/>
    <col min="13310" max="13310" width="9.42578125" style="57" customWidth="1"/>
    <col min="13311" max="13311" width="34.85546875" style="57" customWidth="1"/>
    <col min="13312" max="13312" width="20.140625" style="57" customWidth="1"/>
    <col min="13313" max="13313" width="30.42578125" style="57" customWidth="1"/>
    <col min="13314" max="13565" width="11.42578125" style="57"/>
    <col min="13566" max="13566" width="9.42578125" style="57" customWidth="1"/>
    <col min="13567" max="13567" width="34.85546875" style="57" customWidth="1"/>
    <col min="13568" max="13568" width="20.140625" style="57" customWidth="1"/>
    <col min="13569" max="13569" width="30.42578125" style="57" customWidth="1"/>
    <col min="13570" max="13821" width="11.42578125" style="57"/>
    <col min="13822" max="13822" width="9.42578125" style="57" customWidth="1"/>
    <col min="13823" max="13823" width="34.85546875" style="57" customWidth="1"/>
    <col min="13824" max="13824" width="20.140625" style="57" customWidth="1"/>
    <col min="13825" max="13825" width="30.42578125" style="57" customWidth="1"/>
    <col min="13826" max="14077" width="11.42578125" style="57"/>
    <col min="14078" max="14078" width="9.42578125" style="57" customWidth="1"/>
    <col min="14079" max="14079" width="34.85546875" style="57" customWidth="1"/>
    <col min="14080" max="14080" width="20.140625" style="57" customWidth="1"/>
    <col min="14081" max="14081" width="30.42578125" style="57" customWidth="1"/>
    <col min="14082" max="14333" width="11.42578125" style="57"/>
    <col min="14334" max="14334" width="9.42578125" style="57" customWidth="1"/>
    <col min="14335" max="14335" width="34.85546875" style="57" customWidth="1"/>
    <col min="14336" max="14336" width="20.140625" style="57" customWidth="1"/>
    <col min="14337" max="14337" width="30.42578125" style="57" customWidth="1"/>
    <col min="14338" max="14589" width="11.42578125" style="57"/>
    <col min="14590" max="14590" width="9.42578125" style="57" customWidth="1"/>
    <col min="14591" max="14591" width="34.85546875" style="57" customWidth="1"/>
    <col min="14592" max="14592" width="20.140625" style="57" customWidth="1"/>
    <col min="14593" max="14593" width="30.42578125" style="57" customWidth="1"/>
    <col min="14594" max="14845" width="11.42578125" style="57"/>
    <col min="14846" max="14846" width="9.42578125" style="57" customWidth="1"/>
    <col min="14847" max="14847" width="34.85546875" style="57" customWidth="1"/>
    <col min="14848" max="14848" width="20.140625" style="57" customWidth="1"/>
    <col min="14849" max="14849" width="30.42578125" style="57" customWidth="1"/>
    <col min="14850" max="15101" width="11.42578125" style="57"/>
    <col min="15102" max="15102" width="9.42578125" style="57" customWidth="1"/>
    <col min="15103" max="15103" width="34.85546875" style="57" customWidth="1"/>
    <col min="15104" max="15104" width="20.140625" style="57" customWidth="1"/>
    <col min="15105" max="15105" width="30.42578125" style="57" customWidth="1"/>
    <col min="15106" max="15357" width="11.42578125" style="57"/>
    <col min="15358" max="15358" width="9.42578125" style="57" customWidth="1"/>
    <col min="15359" max="15359" width="34.85546875" style="57" customWidth="1"/>
    <col min="15360" max="15360" width="20.140625" style="57" customWidth="1"/>
    <col min="15361" max="15361" width="30.42578125" style="57" customWidth="1"/>
    <col min="15362" max="15613" width="11.42578125" style="57"/>
    <col min="15614" max="15614" width="9.42578125" style="57" customWidth="1"/>
    <col min="15615" max="15615" width="34.85546875" style="57" customWidth="1"/>
    <col min="15616" max="15616" width="20.140625" style="57" customWidth="1"/>
    <col min="15617" max="15617" width="30.42578125" style="57" customWidth="1"/>
    <col min="15618" max="15869" width="11.42578125" style="57"/>
    <col min="15870" max="15870" width="9.42578125" style="57" customWidth="1"/>
    <col min="15871" max="15871" width="34.85546875" style="57" customWidth="1"/>
    <col min="15872" max="15872" width="20.140625" style="57" customWidth="1"/>
    <col min="15873" max="15873" width="30.42578125" style="57" customWidth="1"/>
    <col min="15874" max="16125" width="11.42578125" style="57"/>
    <col min="16126" max="16126" width="9.42578125" style="57" customWidth="1"/>
    <col min="16127" max="16127" width="34.85546875" style="57" customWidth="1"/>
    <col min="16128" max="16128" width="20.140625" style="57" customWidth="1"/>
    <col min="16129" max="16129" width="30.42578125" style="57" customWidth="1"/>
    <col min="16130" max="16384" width="11.42578125" style="57"/>
  </cols>
  <sheetData>
    <row r="1" spans="1:6" x14ac:dyDescent="0.25">
      <c r="A1" s="2" t="s">
        <v>72</v>
      </c>
      <c r="B1" s="2" t="s">
        <v>138</v>
      </c>
      <c r="C1" s="2"/>
    </row>
    <row r="2" spans="1:6" x14ac:dyDescent="0.25">
      <c r="A2" s="44" t="s">
        <v>73</v>
      </c>
      <c r="B2" s="44" t="s">
        <v>213</v>
      </c>
      <c r="C2" s="2"/>
    </row>
    <row r="3" spans="1:6" x14ac:dyDescent="0.25">
      <c r="A3" s="44" t="s">
        <v>74</v>
      </c>
      <c r="B3" s="74">
        <v>0</v>
      </c>
      <c r="C3" s="3"/>
    </row>
    <row r="4" spans="1:6" x14ac:dyDescent="0.25">
      <c r="A4" s="44" t="s">
        <v>75</v>
      </c>
      <c r="B4" s="48">
        <v>42683</v>
      </c>
      <c r="C4" s="76"/>
    </row>
    <row r="5" spans="1:6" ht="16.5" thickBot="1" x14ac:dyDescent="0.3">
      <c r="C5" s="138"/>
    </row>
    <row r="6" spans="1:6" x14ac:dyDescent="0.25">
      <c r="A6" s="4"/>
      <c r="B6" s="5" t="s">
        <v>4</v>
      </c>
      <c r="C6" s="27"/>
      <c r="D6" s="87">
        <v>1</v>
      </c>
      <c r="E6" s="170">
        <v>1</v>
      </c>
      <c r="F6" s="75">
        <v>1</v>
      </c>
    </row>
    <row r="7" spans="1:6" x14ac:dyDescent="0.25">
      <c r="A7" s="7"/>
      <c r="B7" s="8" t="s">
        <v>5</v>
      </c>
      <c r="C7" s="45"/>
      <c r="D7" s="88" t="s">
        <v>135</v>
      </c>
      <c r="E7" s="168" t="s">
        <v>230</v>
      </c>
      <c r="F7" s="46" t="s">
        <v>136</v>
      </c>
    </row>
    <row r="8" spans="1:6" ht="29.25" x14ac:dyDescent="0.25">
      <c r="A8" s="7"/>
      <c r="B8" s="8" t="s">
        <v>96</v>
      </c>
      <c r="C8" s="45"/>
      <c r="D8" s="167" t="s">
        <v>133</v>
      </c>
      <c r="E8" s="171" t="s">
        <v>133</v>
      </c>
      <c r="F8" s="169" t="s">
        <v>134</v>
      </c>
    </row>
    <row r="9" spans="1:6" x14ac:dyDescent="0.25">
      <c r="A9" s="7"/>
      <c r="B9" s="8"/>
      <c r="C9" s="45"/>
      <c r="D9" s="90" t="s">
        <v>139</v>
      </c>
      <c r="E9" s="108" t="s">
        <v>139</v>
      </c>
      <c r="F9" s="28" t="s">
        <v>137</v>
      </c>
    </row>
    <row r="10" spans="1:6" x14ac:dyDescent="0.25">
      <c r="A10" s="7"/>
      <c r="B10" s="10" t="s">
        <v>97</v>
      </c>
      <c r="C10" s="56"/>
      <c r="D10" s="37"/>
      <c r="E10" s="104"/>
      <c r="F10" s="29"/>
    </row>
    <row r="11" spans="1:6" x14ac:dyDescent="0.25">
      <c r="A11" s="7"/>
      <c r="B11" s="55" t="s">
        <v>54</v>
      </c>
      <c r="C11" s="45" t="s">
        <v>3</v>
      </c>
      <c r="D11" s="12">
        <v>1.19</v>
      </c>
      <c r="E11" s="119">
        <f>200*1000/(20*4.19*1000)</f>
        <v>2.3866348448687345</v>
      </c>
      <c r="F11" s="31">
        <v>0.23</v>
      </c>
    </row>
    <row r="12" spans="1:6" x14ac:dyDescent="0.25">
      <c r="A12" s="7"/>
      <c r="B12" s="55" t="s">
        <v>54</v>
      </c>
      <c r="C12" s="45" t="s">
        <v>98</v>
      </c>
      <c r="D12" s="12">
        <v>12.8</v>
      </c>
      <c r="E12" s="119">
        <v>0.82799999999999996</v>
      </c>
      <c r="F12" s="31">
        <v>0.82799999999999996</v>
      </c>
    </row>
    <row r="13" spans="1:6" x14ac:dyDescent="0.25">
      <c r="A13" s="7"/>
      <c r="B13" s="55" t="s">
        <v>100</v>
      </c>
      <c r="C13" s="45" t="s">
        <v>12</v>
      </c>
      <c r="D13" s="37">
        <v>80</v>
      </c>
      <c r="E13" s="104">
        <v>80</v>
      </c>
      <c r="F13" s="29">
        <v>80</v>
      </c>
    </row>
    <row r="14" spans="1:6" x14ac:dyDescent="0.25">
      <c r="A14" s="7"/>
      <c r="B14" s="55" t="s">
        <v>11</v>
      </c>
      <c r="C14" s="45" t="s">
        <v>12</v>
      </c>
      <c r="D14" s="37">
        <v>60</v>
      </c>
      <c r="E14" s="104">
        <v>60</v>
      </c>
      <c r="F14" s="29">
        <v>60</v>
      </c>
    </row>
    <row r="15" spans="1:6" x14ac:dyDescent="0.25">
      <c r="A15" s="7"/>
      <c r="B15" s="55" t="s">
        <v>101</v>
      </c>
      <c r="C15" s="45" t="s">
        <v>153</v>
      </c>
      <c r="D15" s="90">
        <v>150</v>
      </c>
      <c r="E15" s="108">
        <v>200</v>
      </c>
      <c r="F15" s="28">
        <v>20</v>
      </c>
    </row>
    <row r="16" spans="1:6" x14ac:dyDescent="0.25">
      <c r="A16" s="7"/>
      <c r="B16" s="55" t="s">
        <v>58</v>
      </c>
      <c r="C16" s="45" t="s">
        <v>59</v>
      </c>
      <c r="D16" s="37">
        <v>3</v>
      </c>
      <c r="E16" s="104">
        <v>3</v>
      </c>
      <c r="F16" s="29">
        <v>3</v>
      </c>
    </row>
    <row r="17" spans="1:6" x14ac:dyDescent="0.25">
      <c r="A17" s="7"/>
      <c r="B17" s="10" t="s">
        <v>102</v>
      </c>
      <c r="C17" s="45"/>
      <c r="D17" s="37"/>
      <c r="E17" s="104"/>
      <c r="F17" s="29"/>
    </row>
    <row r="18" spans="1:6" x14ac:dyDescent="0.25">
      <c r="A18" s="7"/>
      <c r="B18" s="55" t="s">
        <v>37</v>
      </c>
      <c r="C18" s="45"/>
      <c r="D18" s="37" t="s">
        <v>151</v>
      </c>
      <c r="E18" s="104" t="s">
        <v>151</v>
      </c>
      <c r="F18" s="29" t="s">
        <v>154</v>
      </c>
    </row>
    <row r="19" spans="1:6" x14ac:dyDescent="0.25">
      <c r="A19" s="7"/>
      <c r="B19" s="98" t="s">
        <v>103</v>
      </c>
      <c r="C19" s="99"/>
      <c r="D19" s="97" t="s">
        <v>104</v>
      </c>
      <c r="E19" s="104" t="s">
        <v>104</v>
      </c>
      <c r="F19" s="112"/>
    </row>
    <row r="20" spans="1:6" x14ac:dyDescent="0.25">
      <c r="A20" s="7"/>
      <c r="B20" s="98" t="s">
        <v>105</v>
      </c>
      <c r="C20" s="99" t="s">
        <v>27</v>
      </c>
      <c r="D20" s="104">
        <v>97.7</v>
      </c>
      <c r="E20" s="104">
        <v>97.7</v>
      </c>
      <c r="F20" s="112">
        <v>97.7</v>
      </c>
    </row>
    <row r="21" spans="1:6" x14ac:dyDescent="0.25">
      <c r="A21" s="7"/>
      <c r="B21" s="98" t="s">
        <v>106</v>
      </c>
      <c r="C21" s="99"/>
      <c r="D21" s="97"/>
      <c r="E21" s="104"/>
      <c r="F21" s="112"/>
    </row>
    <row r="22" spans="1:6" x14ac:dyDescent="0.25">
      <c r="A22" s="7"/>
      <c r="B22" s="106" t="s">
        <v>5</v>
      </c>
      <c r="C22" s="99"/>
      <c r="D22" s="97" t="s">
        <v>0</v>
      </c>
      <c r="E22" s="104" t="s">
        <v>0</v>
      </c>
      <c r="F22" s="112" t="s">
        <v>0</v>
      </c>
    </row>
    <row r="23" spans="1:6" x14ac:dyDescent="0.25">
      <c r="A23" s="7"/>
      <c r="B23" s="106" t="s">
        <v>37</v>
      </c>
      <c r="C23" s="99"/>
      <c r="D23" s="97" t="s">
        <v>0</v>
      </c>
      <c r="E23" s="104" t="s">
        <v>0</v>
      </c>
      <c r="F23" s="112" t="s">
        <v>0</v>
      </c>
    </row>
    <row r="24" spans="1:6" x14ac:dyDescent="0.25">
      <c r="A24" s="7"/>
      <c r="B24" s="113" t="s">
        <v>107</v>
      </c>
      <c r="C24" s="114" t="s">
        <v>108</v>
      </c>
      <c r="D24" s="115">
        <v>25</v>
      </c>
      <c r="E24" s="108">
        <v>25</v>
      </c>
      <c r="F24" s="116">
        <v>25</v>
      </c>
    </row>
    <row r="25" spans="1:6" x14ac:dyDescent="0.25">
      <c r="A25" s="7"/>
      <c r="B25" s="113" t="s">
        <v>109</v>
      </c>
      <c r="C25" s="99" t="s">
        <v>37</v>
      </c>
      <c r="D25" s="97" t="s">
        <v>151</v>
      </c>
      <c r="E25" s="104" t="s">
        <v>151</v>
      </c>
      <c r="F25" s="112" t="s">
        <v>155</v>
      </c>
    </row>
    <row r="26" spans="1:6" x14ac:dyDescent="0.25">
      <c r="A26" s="7"/>
      <c r="B26" s="113" t="s">
        <v>65</v>
      </c>
      <c r="C26" s="99" t="s">
        <v>35</v>
      </c>
      <c r="D26" s="97">
        <v>0.26400000000000001</v>
      </c>
      <c r="E26" s="104">
        <v>0.3</v>
      </c>
      <c r="F26" s="112">
        <v>0.10199999999999999</v>
      </c>
    </row>
    <row r="27" spans="1:6" x14ac:dyDescent="0.25">
      <c r="A27" s="7"/>
      <c r="B27" s="98"/>
      <c r="C27" s="99"/>
      <c r="D27" s="97"/>
      <c r="E27" s="104"/>
      <c r="F27" s="112"/>
    </row>
    <row r="28" spans="1:6" x14ac:dyDescent="0.25">
      <c r="A28" s="7"/>
      <c r="B28" s="102" t="s">
        <v>66</v>
      </c>
      <c r="C28" s="99"/>
      <c r="D28" s="115"/>
      <c r="E28" s="108"/>
      <c r="F28" s="116"/>
    </row>
    <row r="29" spans="1:6" x14ac:dyDescent="0.25">
      <c r="A29" s="7"/>
      <c r="B29" s="8" t="s">
        <v>40</v>
      </c>
      <c r="C29" s="45" t="s">
        <v>110</v>
      </c>
      <c r="D29" s="37">
        <v>1720</v>
      </c>
      <c r="E29" s="104">
        <v>1880</v>
      </c>
      <c r="F29" s="29">
        <v>700</v>
      </c>
    </row>
    <row r="30" spans="1:6" x14ac:dyDescent="0.25">
      <c r="A30" s="7"/>
      <c r="B30" s="8" t="s">
        <v>42</v>
      </c>
      <c r="C30" s="45" t="s">
        <v>110</v>
      </c>
      <c r="D30" s="37">
        <v>880</v>
      </c>
      <c r="E30" s="104">
        <v>2070</v>
      </c>
      <c r="F30" s="29">
        <v>400</v>
      </c>
    </row>
    <row r="31" spans="1:6" x14ac:dyDescent="0.25">
      <c r="A31" s="7"/>
      <c r="B31" s="55" t="s">
        <v>2</v>
      </c>
      <c r="C31" s="45" t="s">
        <v>110</v>
      </c>
      <c r="D31" s="37">
        <v>1905</v>
      </c>
      <c r="E31" s="104">
        <v>2980</v>
      </c>
      <c r="F31" s="29">
        <v>299</v>
      </c>
    </row>
    <row r="32" spans="1:6" x14ac:dyDescent="0.25">
      <c r="A32" s="7"/>
      <c r="B32" s="98" t="s">
        <v>111</v>
      </c>
      <c r="C32" s="99" t="s">
        <v>112</v>
      </c>
      <c r="D32" s="97">
        <v>1750</v>
      </c>
      <c r="E32" s="104">
        <v>3380</v>
      </c>
      <c r="F32" s="29">
        <v>34</v>
      </c>
    </row>
    <row r="33" spans="1:6" x14ac:dyDescent="0.25">
      <c r="A33" s="7"/>
      <c r="B33" s="8" t="s">
        <v>113</v>
      </c>
      <c r="C33" s="45" t="s">
        <v>110</v>
      </c>
      <c r="D33" s="91">
        <v>200</v>
      </c>
      <c r="E33" s="121">
        <v>250</v>
      </c>
      <c r="F33" s="117">
        <v>160</v>
      </c>
    </row>
    <row r="34" spans="1:6" x14ac:dyDescent="0.25">
      <c r="A34" s="7"/>
      <c r="B34" s="8"/>
      <c r="C34" s="45"/>
      <c r="D34" s="7"/>
      <c r="E34" s="102"/>
      <c r="F34" s="45"/>
    </row>
    <row r="35" spans="1:6" x14ac:dyDescent="0.25">
      <c r="A35" s="7"/>
      <c r="B35" s="10" t="s">
        <v>114</v>
      </c>
      <c r="C35" s="45"/>
      <c r="D35" s="7"/>
      <c r="E35" s="102"/>
      <c r="F35" s="45"/>
    </row>
    <row r="36" spans="1:6" x14ac:dyDescent="0.25">
      <c r="A36" s="7"/>
      <c r="B36" s="8" t="s">
        <v>83</v>
      </c>
      <c r="C36" s="45"/>
      <c r="D36" s="37" t="s">
        <v>152</v>
      </c>
      <c r="E36" s="104" t="s">
        <v>152</v>
      </c>
      <c r="F36" s="29" t="s">
        <v>218</v>
      </c>
    </row>
    <row r="37" spans="1:6" x14ac:dyDescent="0.25">
      <c r="A37" s="7"/>
      <c r="B37" s="8" t="s">
        <v>84</v>
      </c>
      <c r="C37" s="45"/>
      <c r="D37" s="37" t="s">
        <v>233</v>
      </c>
      <c r="E37" s="104" t="s">
        <v>232</v>
      </c>
      <c r="F37" s="29" t="s">
        <v>219</v>
      </c>
    </row>
    <row r="38" spans="1:6" ht="16.5" thickBot="1" x14ac:dyDescent="0.3">
      <c r="A38" s="22"/>
      <c r="B38" s="23"/>
      <c r="C38" s="77"/>
      <c r="D38" s="22"/>
      <c r="E38" s="172"/>
      <c r="F38" s="77"/>
    </row>
    <row r="39" spans="1:6" x14ac:dyDescent="0.25">
      <c r="C39" s="57"/>
    </row>
  </sheetData>
  <pageMargins left="0.7" right="0.7" top="0.75" bottom="0.7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9"/>
  <sheetViews>
    <sheetView topLeftCell="A19" workbookViewId="0">
      <selection activeCell="E7" sqref="E7:E39"/>
    </sheetView>
  </sheetViews>
  <sheetFormatPr baseColWidth="10" defaultRowHeight="15" x14ac:dyDescent="0.25"/>
  <cols>
    <col min="2" max="2" width="11" bestFit="1" customWidth="1"/>
    <col min="3" max="3" width="30" bestFit="1" customWidth="1"/>
    <col min="4" max="4" width="11.7109375" bestFit="1" customWidth="1"/>
    <col min="5" max="6" width="22.7109375" bestFit="1" customWidth="1"/>
    <col min="7" max="7" width="17" bestFit="1" customWidth="1"/>
  </cols>
  <sheetData>
    <row r="2" spans="2:7" ht="15.75" x14ac:dyDescent="0.25">
      <c r="B2" s="2" t="s">
        <v>72</v>
      </c>
      <c r="C2" s="2" t="s">
        <v>138</v>
      </c>
      <c r="D2" s="2"/>
      <c r="E2" s="57"/>
      <c r="F2" s="57"/>
    </row>
    <row r="3" spans="2:7" ht="15.75" x14ac:dyDescent="0.25">
      <c r="B3" s="44" t="s">
        <v>73</v>
      </c>
      <c r="C3" s="44" t="s">
        <v>213</v>
      </c>
      <c r="D3" s="2"/>
      <c r="E3" s="57"/>
      <c r="F3" s="57"/>
    </row>
    <row r="4" spans="2:7" ht="15.75" x14ac:dyDescent="0.25">
      <c r="B4" s="44" t="s">
        <v>74</v>
      </c>
      <c r="C4" s="74">
        <v>0</v>
      </c>
      <c r="D4" s="3"/>
      <c r="E4" s="57"/>
      <c r="F4" s="57"/>
    </row>
    <row r="5" spans="2:7" ht="15.75" x14ac:dyDescent="0.25">
      <c r="B5" s="44" t="s">
        <v>75</v>
      </c>
      <c r="C5" s="48">
        <v>42682</v>
      </c>
      <c r="D5" s="76"/>
      <c r="E5" s="57"/>
      <c r="F5" s="57"/>
    </row>
    <row r="6" spans="2:7" ht="16.5" thickBot="1" x14ac:dyDescent="0.3">
      <c r="B6" s="6"/>
      <c r="C6" s="6"/>
      <c r="D6" s="6"/>
      <c r="E6" s="57"/>
      <c r="F6" s="57"/>
    </row>
    <row r="7" spans="2:7" ht="15.75" x14ac:dyDescent="0.25">
      <c r="B7" s="4"/>
      <c r="C7" s="5" t="s">
        <v>4</v>
      </c>
      <c r="D7" s="27"/>
      <c r="E7" s="87">
        <v>1</v>
      </c>
      <c r="F7" s="160">
        <v>1</v>
      </c>
      <c r="G7" s="157">
        <v>1</v>
      </c>
    </row>
    <row r="8" spans="2:7" ht="15.75" x14ac:dyDescent="0.25">
      <c r="B8" s="7"/>
      <c r="C8" s="8" t="s">
        <v>5</v>
      </c>
      <c r="D8" s="45"/>
      <c r="E8" s="88" t="s">
        <v>135</v>
      </c>
      <c r="F8" s="161" t="s">
        <v>230</v>
      </c>
      <c r="G8" s="117" t="s">
        <v>231</v>
      </c>
    </row>
    <row r="9" spans="2:7" ht="15.75" x14ac:dyDescent="0.25">
      <c r="B9" s="7"/>
      <c r="C9" s="8" t="s">
        <v>96</v>
      </c>
      <c r="D9" s="45"/>
      <c r="E9" s="89" t="s">
        <v>133</v>
      </c>
      <c r="F9" s="162" t="s">
        <v>133</v>
      </c>
      <c r="G9" s="158" t="s">
        <v>134</v>
      </c>
    </row>
    <row r="10" spans="2:7" ht="15.75" x14ac:dyDescent="0.25">
      <c r="B10" s="7"/>
      <c r="C10" s="8"/>
      <c r="D10" s="45"/>
      <c r="E10" s="90" t="s">
        <v>139</v>
      </c>
      <c r="F10" s="163" t="s">
        <v>139</v>
      </c>
      <c r="G10" s="116" t="s">
        <v>137</v>
      </c>
    </row>
    <row r="11" spans="2:7" ht="15.75" x14ac:dyDescent="0.25">
      <c r="B11" s="7"/>
      <c r="C11" s="10" t="s">
        <v>97</v>
      </c>
      <c r="D11" s="56"/>
      <c r="E11" s="37"/>
      <c r="F11" s="148"/>
      <c r="G11" s="112"/>
    </row>
    <row r="12" spans="2:7" ht="15.75" x14ac:dyDescent="0.25">
      <c r="B12" s="7"/>
      <c r="C12" s="55" t="s">
        <v>54</v>
      </c>
      <c r="D12" s="45" t="s">
        <v>3</v>
      </c>
      <c r="E12" s="12"/>
      <c r="F12" s="153"/>
      <c r="G12" s="142">
        <v>0.26800000000000002</v>
      </c>
    </row>
    <row r="13" spans="2:7" ht="15.75" x14ac:dyDescent="0.25">
      <c r="B13" s="7"/>
      <c r="C13" s="55" t="s">
        <v>54</v>
      </c>
      <c r="D13" s="45" t="s">
        <v>98</v>
      </c>
      <c r="E13" s="12">
        <v>12.8</v>
      </c>
      <c r="F13" s="153">
        <v>0.82799999999999996</v>
      </c>
      <c r="G13" s="142">
        <v>0.96599999999999997</v>
      </c>
    </row>
    <row r="14" spans="2:7" ht="15.75" x14ac:dyDescent="0.25">
      <c r="B14" s="7"/>
      <c r="C14" s="55" t="s">
        <v>100</v>
      </c>
      <c r="D14" s="45" t="s">
        <v>12</v>
      </c>
      <c r="E14" s="37">
        <v>80</v>
      </c>
      <c r="F14" s="148">
        <v>80</v>
      </c>
      <c r="G14" s="112">
        <v>80</v>
      </c>
    </row>
    <row r="15" spans="2:7" ht="15.75" x14ac:dyDescent="0.25">
      <c r="B15" s="7"/>
      <c r="C15" s="55" t="s">
        <v>11</v>
      </c>
      <c r="D15" s="45" t="s">
        <v>12</v>
      </c>
      <c r="E15" s="37">
        <v>60</v>
      </c>
      <c r="F15" s="148">
        <v>60</v>
      </c>
      <c r="G15" s="112">
        <v>60</v>
      </c>
    </row>
    <row r="16" spans="2:7" ht="15.75" x14ac:dyDescent="0.25">
      <c r="B16" s="7"/>
      <c r="C16" s="55" t="s">
        <v>101</v>
      </c>
      <c r="D16" s="45" t="s">
        <v>153</v>
      </c>
      <c r="E16" s="90">
        <v>150</v>
      </c>
      <c r="F16" s="163">
        <v>200</v>
      </c>
      <c r="G16" s="116">
        <v>24</v>
      </c>
    </row>
    <row r="17" spans="2:7" ht="15.75" x14ac:dyDescent="0.25">
      <c r="B17" s="7"/>
      <c r="C17" s="55" t="s">
        <v>58</v>
      </c>
      <c r="D17" s="45" t="s">
        <v>59</v>
      </c>
      <c r="E17" s="37">
        <v>3</v>
      </c>
      <c r="F17" s="148">
        <v>3</v>
      </c>
      <c r="G17" s="112">
        <v>3</v>
      </c>
    </row>
    <row r="18" spans="2:7" ht="15.75" x14ac:dyDescent="0.25">
      <c r="B18" s="7"/>
      <c r="C18" s="10" t="s">
        <v>102</v>
      </c>
      <c r="D18" s="45"/>
      <c r="E18" s="37"/>
      <c r="F18" s="148"/>
      <c r="G18" s="112"/>
    </row>
    <row r="19" spans="2:7" ht="15.75" x14ac:dyDescent="0.25">
      <c r="B19" s="7"/>
      <c r="C19" s="55" t="s">
        <v>37</v>
      </c>
      <c r="D19" s="45"/>
      <c r="E19" s="37" t="s">
        <v>151</v>
      </c>
      <c r="F19" s="148" t="s">
        <v>151</v>
      </c>
      <c r="G19" s="112" t="s">
        <v>154</v>
      </c>
    </row>
    <row r="20" spans="2:7" ht="15.75" x14ac:dyDescent="0.25">
      <c r="B20" s="7"/>
      <c r="C20" s="98" t="s">
        <v>103</v>
      </c>
      <c r="D20" s="99"/>
      <c r="E20" s="97" t="s">
        <v>104</v>
      </c>
      <c r="F20" s="148" t="s">
        <v>104</v>
      </c>
      <c r="G20" s="112"/>
    </row>
    <row r="21" spans="2:7" ht="15.75" x14ac:dyDescent="0.25">
      <c r="B21" s="7"/>
      <c r="C21" s="98" t="s">
        <v>105</v>
      </c>
      <c r="D21" s="99" t="s">
        <v>27</v>
      </c>
      <c r="E21" s="97">
        <v>80</v>
      </c>
      <c r="F21" s="148">
        <v>97.7</v>
      </c>
      <c r="G21" s="112">
        <v>97.7</v>
      </c>
    </row>
    <row r="22" spans="2:7" ht="15.75" x14ac:dyDescent="0.25">
      <c r="B22" s="7"/>
      <c r="C22" s="98" t="s">
        <v>106</v>
      </c>
      <c r="D22" s="99"/>
      <c r="E22" s="97"/>
      <c r="F22" s="148"/>
      <c r="G22" s="112"/>
    </row>
    <row r="23" spans="2:7" ht="15.75" x14ac:dyDescent="0.25">
      <c r="B23" s="7"/>
      <c r="C23" s="106" t="s">
        <v>5</v>
      </c>
      <c r="D23" s="99"/>
      <c r="E23" s="97" t="s">
        <v>0</v>
      </c>
      <c r="F23" s="148" t="s">
        <v>0</v>
      </c>
      <c r="G23" s="112" t="s">
        <v>0</v>
      </c>
    </row>
    <row r="24" spans="2:7" ht="15.75" x14ac:dyDescent="0.25">
      <c r="B24" s="7"/>
      <c r="C24" s="106" t="s">
        <v>37</v>
      </c>
      <c r="D24" s="99"/>
      <c r="E24" s="97" t="s">
        <v>0</v>
      </c>
      <c r="F24" s="148" t="s">
        <v>0</v>
      </c>
      <c r="G24" s="112" t="s">
        <v>0</v>
      </c>
    </row>
    <row r="25" spans="2:7" ht="15.75" x14ac:dyDescent="0.25">
      <c r="B25" s="7"/>
      <c r="C25" s="113" t="s">
        <v>107</v>
      </c>
      <c r="D25" s="114" t="s">
        <v>108</v>
      </c>
      <c r="E25" s="115">
        <v>25</v>
      </c>
      <c r="F25" s="163">
        <v>25</v>
      </c>
      <c r="G25" s="116">
        <v>25</v>
      </c>
    </row>
    <row r="26" spans="2:7" ht="15.75" x14ac:dyDescent="0.25">
      <c r="B26" s="7"/>
      <c r="C26" s="113" t="s">
        <v>109</v>
      </c>
      <c r="D26" s="99" t="s">
        <v>37</v>
      </c>
      <c r="E26" s="97" t="s">
        <v>151</v>
      </c>
      <c r="F26" s="148" t="s">
        <v>151</v>
      </c>
      <c r="G26" s="112" t="s">
        <v>155</v>
      </c>
    </row>
    <row r="27" spans="2:7" ht="15.75" x14ac:dyDescent="0.25">
      <c r="B27" s="7"/>
      <c r="C27" s="113" t="s">
        <v>65</v>
      </c>
      <c r="D27" s="99" t="s">
        <v>35</v>
      </c>
      <c r="E27" s="97">
        <v>0.26400000000000001</v>
      </c>
      <c r="F27" s="148">
        <v>0.3</v>
      </c>
      <c r="G27" s="112">
        <v>0.114</v>
      </c>
    </row>
    <row r="28" spans="2:7" ht="15.75" x14ac:dyDescent="0.25">
      <c r="B28" s="7"/>
      <c r="C28" s="98"/>
      <c r="D28" s="99"/>
      <c r="E28" s="97"/>
      <c r="F28" s="148"/>
      <c r="G28" s="112"/>
    </row>
    <row r="29" spans="2:7" ht="15.75" x14ac:dyDescent="0.25">
      <c r="B29" s="7"/>
      <c r="C29" s="102" t="s">
        <v>66</v>
      </c>
      <c r="D29" s="99"/>
      <c r="E29" s="115"/>
      <c r="F29" s="163"/>
      <c r="G29" s="116"/>
    </row>
    <row r="30" spans="2:7" ht="15.75" x14ac:dyDescent="0.25">
      <c r="B30" s="7"/>
      <c r="C30" s="8" t="s">
        <v>40</v>
      </c>
      <c r="D30" s="45" t="s">
        <v>110</v>
      </c>
      <c r="E30" s="37">
        <v>1720</v>
      </c>
      <c r="F30" s="148">
        <v>1880</v>
      </c>
      <c r="G30" s="112">
        <v>700</v>
      </c>
    </row>
    <row r="31" spans="2:7" ht="15.75" x14ac:dyDescent="0.25">
      <c r="B31" s="7"/>
      <c r="C31" s="8" t="s">
        <v>42</v>
      </c>
      <c r="D31" s="45" t="s">
        <v>110</v>
      </c>
      <c r="E31" s="37">
        <v>880</v>
      </c>
      <c r="F31" s="148">
        <v>2070</v>
      </c>
      <c r="G31" s="112">
        <v>400</v>
      </c>
    </row>
    <row r="32" spans="2:7" ht="15.75" x14ac:dyDescent="0.25">
      <c r="B32" s="7"/>
      <c r="C32" s="156" t="s">
        <v>2</v>
      </c>
      <c r="D32" s="45" t="s">
        <v>110</v>
      </c>
      <c r="E32" s="37">
        <v>1905</v>
      </c>
      <c r="F32" s="148">
        <v>2980</v>
      </c>
      <c r="G32" s="112">
        <v>299</v>
      </c>
    </row>
    <row r="33" spans="2:7" ht="15.75" x14ac:dyDescent="0.25">
      <c r="B33" s="7"/>
      <c r="C33" s="113" t="s">
        <v>111</v>
      </c>
      <c r="D33" s="99" t="s">
        <v>112</v>
      </c>
      <c r="E33" s="97">
        <v>1750</v>
      </c>
      <c r="F33" s="148">
        <v>3380</v>
      </c>
      <c r="G33" s="112">
        <v>34</v>
      </c>
    </row>
    <row r="34" spans="2:7" ht="15.75" x14ac:dyDescent="0.25">
      <c r="B34" s="7"/>
      <c r="C34" s="8" t="s">
        <v>113</v>
      </c>
      <c r="D34" s="45" t="s">
        <v>110</v>
      </c>
      <c r="E34" s="91">
        <v>200</v>
      </c>
      <c r="F34" s="164">
        <v>250</v>
      </c>
      <c r="G34" s="117">
        <v>160</v>
      </c>
    </row>
    <row r="35" spans="2:7" ht="15.75" x14ac:dyDescent="0.25">
      <c r="B35" s="7"/>
      <c r="C35" s="8"/>
      <c r="D35" s="45"/>
      <c r="E35" s="7"/>
      <c r="F35" s="165"/>
      <c r="G35" s="99"/>
    </row>
    <row r="36" spans="2:7" ht="15.75" x14ac:dyDescent="0.25">
      <c r="B36" s="7"/>
      <c r="C36" s="10" t="s">
        <v>114</v>
      </c>
      <c r="D36" s="45"/>
      <c r="E36" s="7"/>
      <c r="F36" s="165"/>
      <c r="G36" s="99"/>
    </row>
    <row r="37" spans="2:7" ht="15.75" x14ac:dyDescent="0.25">
      <c r="B37" s="7"/>
      <c r="C37" s="8" t="s">
        <v>83</v>
      </c>
      <c r="D37" s="45"/>
      <c r="E37" s="37" t="s">
        <v>152</v>
      </c>
      <c r="F37" s="148" t="s">
        <v>152</v>
      </c>
      <c r="G37" s="112" t="s">
        <v>218</v>
      </c>
    </row>
    <row r="38" spans="2:7" ht="15.75" x14ac:dyDescent="0.25">
      <c r="B38" s="7"/>
      <c r="C38" s="8" t="s">
        <v>84</v>
      </c>
      <c r="D38" s="45"/>
      <c r="E38" s="37" t="s">
        <v>233</v>
      </c>
      <c r="F38" s="148" t="s">
        <v>232</v>
      </c>
      <c r="G38" s="112" t="s">
        <v>250</v>
      </c>
    </row>
    <row r="39" spans="2:7" ht="16.5" thickBot="1" x14ac:dyDescent="0.3">
      <c r="B39" s="22"/>
      <c r="C39" s="23"/>
      <c r="D39" s="77"/>
      <c r="E39" s="22"/>
      <c r="F39" s="166"/>
      <c r="G39" s="15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showGridLines="0" tabSelected="1" view="pageBreakPreview" topLeftCell="AC2" zoomScale="80" zoomScaleNormal="80" zoomScaleSheetLayoutView="80" workbookViewId="0">
      <selection activeCell="AC11" sqref="AC11"/>
    </sheetView>
  </sheetViews>
  <sheetFormatPr baseColWidth="10" defaultRowHeight="15" x14ac:dyDescent="0.25"/>
  <cols>
    <col min="1" max="1" width="17.28515625" bestFit="1" customWidth="1"/>
    <col min="2" max="2" width="36.42578125" customWidth="1"/>
    <col min="4" max="6" width="20.85546875" bestFit="1" customWidth="1"/>
    <col min="7" max="7" width="23.7109375" customWidth="1"/>
    <col min="8" max="10" width="23.7109375" bestFit="1" customWidth="1"/>
    <col min="11" max="13" width="20.85546875" bestFit="1" customWidth="1"/>
    <col min="14" max="14" width="23.7109375" customWidth="1"/>
    <col min="15" max="16" width="20.85546875" bestFit="1" customWidth="1"/>
    <col min="17" max="17" width="23.7109375" customWidth="1"/>
    <col min="18" max="18" width="23.7109375" bestFit="1" customWidth="1"/>
    <col min="19" max="20" width="19.140625" bestFit="1" customWidth="1"/>
    <col min="21" max="21" width="19.140625" customWidth="1"/>
    <col min="22" max="24" width="19.140625" bestFit="1" customWidth="1"/>
    <col min="25" max="25" width="20.85546875" customWidth="1"/>
    <col min="26" max="28" width="31.28515625" bestFit="1" customWidth="1"/>
    <col min="29" max="29" width="31.28515625" customWidth="1"/>
    <col min="30" max="30" width="19.140625" bestFit="1" customWidth="1"/>
    <col min="31" max="31" width="19.140625" customWidth="1"/>
    <col min="32" max="32" width="19.140625" bestFit="1" customWidth="1"/>
    <col min="33" max="33" width="17.85546875" bestFit="1" customWidth="1"/>
    <col min="34" max="35" width="17.140625" bestFit="1" customWidth="1"/>
    <col min="36" max="36" width="27" bestFit="1" customWidth="1"/>
    <col min="37" max="37" width="8.7109375" bestFit="1" customWidth="1"/>
  </cols>
  <sheetData>
    <row r="1" spans="1:39" x14ac:dyDescent="0.25">
      <c r="A1" s="44" t="s">
        <v>72</v>
      </c>
      <c r="B1" s="44" t="s">
        <v>67</v>
      </c>
    </row>
    <row r="2" spans="1:39" x14ac:dyDescent="0.25">
      <c r="A2" s="44" t="s">
        <v>73</v>
      </c>
      <c r="B2" s="44" t="s">
        <v>213</v>
      </c>
    </row>
    <row r="3" spans="1:39" x14ac:dyDescent="0.25">
      <c r="A3" s="44" t="s">
        <v>74</v>
      </c>
      <c r="B3" s="74">
        <v>0</v>
      </c>
    </row>
    <row r="4" spans="1:39" x14ac:dyDescent="0.25">
      <c r="A4" s="44" t="s">
        <v>75</v>
      </c>
      <c r="B4" s="48">
        <v>42657</v>
      </c>
    </row>
    <row r="5" spans="1:39" ht="15.75" thickBot="1" x14ac:dyDescent="0.3"/>
    <row r="6" spans="1:39" s="6" customFormat="1" ht="15.75" x14ac:dyDescent="0.25">
      <c r="A6" s="177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2"/>
      <c r="AE6" s="231"/>
      <c r="AF6" s="231"/>
      <c r="AG6" s="217"/>
      <c r="AH6" s="5"/>
      <c r="AI6" s="27"/>
    </row>
    <row r="7" spans="1:39" s="6" customFormat="1" ht="15.75" x14ac:dyDescent="0.25">
      <c r="A7" s="177"/>
      <c r="B7" s="39" t="s">
        <v>78</v>
      </c>
      <c r="C7" s="9"/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8">
        <v>1</v>
      </c>
      <c r="L7" s="8">
        <v>1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36"/>
      <c r="AE7" s="218"/>
      <c r="AF7" s="218"/>
      <c r="AG7" s="213"/>
      <c r="AH7" s="8"/>
      <c r="AI7" s="45"/>
    </row>
    <row r="8" spans="1:39" s="6" customFormat="1" ht="15.75" x14ac:dyDescent="0.25">
      <c r="A8" s="177"/>
      <c r="B8" s="39" t="s">
        <v>77</v>
      </c>
      <c r="C8" s="10"/>
      <c r="D8" s="9" t="s">
        <v>287</v>
      </c>
      <c r="E8" s="9" t="s">
        <v>288</v>
      </c>
      <c r="F8" s="9" t="s">
        <v>289</v>
      </c>
      <c r="G8" s="9" t="s">
        <v>290</v>
      </c>
      <c r="H8" s="9" t="s">
        <v>291</v>
      </c>
      <c r="I8" s="9" t="s">
        <v>292</v>
      </c>
      <c r="J8" s="9" t="s">
        <v>293</v>
      </c>
      <c r="K8" s="9" t="s">
        <v>294</v>
      </c>
      <c r="L8" s="9" t="s">
        <v>295</v>
      </c>
      <c r="M8" s="9" t="s">
        <v>296</v>
      </c>
      <c r="N8" s="9" t="s">
        <v>297</v>
      </c>
      <c r="O8" s="9" t="s">
        <v>298</v>
      </c>
      <c r="P8" s="9" t="s">
        <v>299</v>
      </c>
      <c r="Q8" s="9" t="s">
        <v>300</v>
      </c>
      <c r="R8" s="9" t="s">
        <v>301</v>
      </c>
      <c r="S8" s="9" t="s">
        <v>302</v>
      </c>
      <c r="T8" s="9" t="s">
        <v>303</v>
      </c>
      <c r="U8" s="9" t="s">
        <v>304</v>
      </c>
      <c r="V8" s="9" t="s">
        <v>305</v>
      </c>
      <c r="W8" s="9" t="s">
        <v>306</v>
      </c>
      <c r="X8" s="9" t="s">
        <v>307</v>
      </c>
      <c r="Y8" s="9" t="s">
        <v>308</v>
      </c>
      <c r="Z8" s="9" t="s">
        <v>309</v>
      </c>
      <c r="AA8" s="9" t="s">
        <v>310</v>
      </c>
      <c r="AB8" s="9" t="s">
        <v>311</v>
      </c>
      <c r="AC8" s="9" t="s">
        <v>312</v>
      </c>
      <c r="AD8" s="34" t="s">
        <v>342</v>
      </c>
      <c r="AE8" s="219" t="s">
        <v>343</v>
      </c>
      <c r="AF8" s="219" t="s">
        <v>344</v>
      </c>
      <c r="AG8" s="207" t="s">
        <v>345</v>
      </c>
      <c r="AH8" s="9" t="s">
        <v>346</v>
      </c>
      <c r="AI8" s="28" t="s">
        <v>347</v>
      </c>
    </row>
    <row r="9" spans="1:39" s="6" customFormat="1" ht="15.75" x14ac:dyDescent="0.25">
      <c r="A9" s="177"/>
      <c r="B9" s="39" t="s">
        <v>6</v>
      </c>
      <c r="C9" s="8"/>
      <c r="D9" s="11" t="s">
        <v>286</v>
      </c>
      <c r="E9" s="11" t="s">
        <v>286</v>
      </c>
      <c r="F9" s="11" t="s">
        <v>286</v>
      </c>
      <c r="G9" s="11" t="s">
        <v>286</v>
      </c>
      <c r="H9" s="11" t="s">
        <v>286</v>
      </c>
      <c r="I9" s="11" t="s">
        <v>286</v>
      </c>
      <c r="J9" s="11" t="s">
        <v>286</v>
      </c>
      <c r="K9" s="11" t="s">
        <v>286</v>
      </c>
      <c r="L9" s="11" t="s">
        <v>286</v>
      </c>
      <c r="M9" s="11" t="s">
        <v>286</v>
      </c>
      <c r="N9" s="11" t="s">
        <v>286</v>
      </c>
      <c r="O9" s="11" t="s">
        <v>286</v>
      </c>
      <c r="P9" s="11" t="s">
        <v>286</v>
      </c>
      <c r="Q9" s="11" t="s">
        <v>286</v>
      </c>
      <c r="R9" s="11" t="s">
        <v>286</v>
      </c>
      <c r="S9" s="11" t="s">
        <v>286</v>
      </c>
      <c r="T9" s="11" t="s">
        <v>286</v>
      </c>
      <c r="U9" s="11" t="s">
        <v>286</v>
      </c>
      <c r="V9" s="11" t="s">
        <v>286</v>
      </c>
      <c r="W9" s="11" t="s">
        <v>286</v>
      </c>
      <c r="X9" s="11" t="s">
        <v>286</v>
      </c>
      <c r="Y9" s="11" t="s">
        <v>286</v>
      </c>
      <c r="Z9" s="11" t="s">
        <v>253</v>
      </c>
      <c r="AA9" s="11" t="s">
        <v>254</v>
      </c>
      <c r="AB9" s="11" t="s">
        <v>255</v>
      </c>
      <c r="AC9" s="11" t="s">
        <v>313</v>
      </c>
      <c r="AD9" s="38" t="s">
        <v>286</v>
      </c>
      <c r="AE9" s="220" t="s">
        <v>286</v>
      </c>
      <c r="AF9" s="220" t="s">
        <v>348</v>
      </c>
      <c r="AG9" s="208" t="s">
        <v>313</v>
      </c>
      <c r="AH9" s="11" t="s">
        <v>313</v>
      </c>
      <c r="AI9" s="29" t="s">
        <v>313</v>
      </c>
    </row>
    <row r="10" spans="1:39" s="6" customFormat="1" ht="15.75" x14ac:dyDescent="0.25">
      <c r="A10" s="185"/>
      <c r="B10" s="128"/>
      <c r="C10" s="102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58"/>
      <c r="O10" s="104"/>
      <c r="P10" s="104"/>
      <c r="Q10" s="58"/>
      <c r="R10" s="58"/>
      <c r="S10" s="8"/>
      <c r="T10" s="8"/>
      <c r="U10" s="8"/>
      <c r="V10" s="8"/>
      <c r="W10" s="8"/>
      <c r="X10" s="8"/>
      <c r="Y10" s="104"/>
      <c r="Z10" s="104"/>
      <c r="AA10" s="104"/>
      <c r="AB10" s="104"/>
      <c r="AC10" s="104"/>
      <c r="AD10" s="36"/>
      <c r="AE10" s="218"/>
      <c r="AF10" s="221"/>
      <c r="AG10" s="209"/>
      <c r="AH10" s="8"/>
      <c r="AI10" s="45"/>
    </row>
    <row r="11" spans="1:39" s="6" customFormat="1" ht="15.75" x14ac:dyDescent="0.25">
      <c r="A11" s="185"/>
      <c r="B11" s="179"/>
      <c r="C11" s="102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58"/>
      <c r="O11" s="104"/>
      <c r="P11" s="104"/>
      <c r="Q11" s="58"/>
      <c r="R11" s="58"/>
      <c r="S11" s="8"/>
      <c r="T11" s="8"/>
      <c r="U11" s="8"/>
      <c r="V11" s="8"/>
      <c r="W11" s="8"/>
      <c r="X11" s="8"/>
      <c r="Y11" s="104"/>
      <c r="Z11" s="104"/>
      <c r="AA11" s="104"/>
      <c r="AB11" s="104"/>
      <c r="AC11" s="104"/>
      <c r="AD11" s="36"/>
      <c r="AE11" s="218"/>
      <c r="AF11" s="221"/>
      <c r="AG11" s="209"/>
      <c r="AH11" s="8"/>
      <c r="AI11" s="45"/>
    </row>
    <row r="12" spans="1:39" s="19" customFormat="1" ht="15.75" x14ac:dyDescent="0.25">
      <c r="A12" s="185"/>
      <c r="B12" s="128" t="s">
        <v>7</v>
      </c>
      <c r="C12" s="119" t="s">
        <v>3</v>
      </c>
      <c r="D12" s="121">
        <f t="shared" ref="D12:E12" si="0">D13*1000/3600</f>
        <v>161.11111111111111</v>
      </c>
      <c r="E12" s="121">
        <f t="shared" si="0"/>
        <v>161.11111111111111</v>
      </c>
      <c r="F12" s="121">
        <f>F13*1000/3600</f>
        <v>100</v>
      </c>
      <c r="G12" s="121">
        <f t="shared" ref="G12:J12" si="1">G13*1000/3600</f>
        <v>50</v>
      </c>
      <c r="H12" s="121">
        <f t="shared" si="1"/>
        <v>50</v>
      </c>
      <c r="I12" s="121">
        <f t="shared" si="1"/>
        <v>50</v>
      </c>
      <c r="J12" s="121">
        <f t="shared" si="1"/>
        <v>50</v>
      </c>
      <c r="K12" s="121">
        <f t="shared" ref="K12:Q12" si="2">K13*1000/3600</f>
        <v>161.11111111111111</v>
      </c>
      <c r="L12" s="121">
        <f t="shared" si="2"/>
        <v>161.11111111111111</v>
      </c>
      <c r="M12" s="121">
        <f t="shared" si="2"/>
        <v>161.11111111111111</v>
      </c>
      <c r="N12" s="121">
        <f t="shared" ref="N12" si="3">N13*1000/3600</f>
        <v>50</v>
      </c>
      <c r="O12" s="121">
        <f t="shared" si="2"/>
        <v>161.11111111111111</v>
      </c>
      <c r="P12" s="121">
        <f t="shared" si="2"/>
        <v>161.11111111111111</v>
      </c>
      <c r="Q12" s="121">
        <f t="shared" si="2"/>
        <v>50</v>
      </c>
      <c r="R12" s="121">
        <f>R13*1000/3600</f>
        <v>50</v>
      </c>
      <c r="S12" s="121">
        <f t="shared" ref="S12:X12" si="4">S13*1000/3600</f>
        <v>35</v>
      </c>
      <c r="T12" s="121">
        <f t="shared" si="4"/>
        <v>35</v>
      </c>
      <c r="U12" s="121">
        <f t="shared" si="4"/>
        <v>69.444444444444443</v>
      </c>
      <c r="V12" s="121">
        <f t="shared" si="4"/>
        <v>69.444444444444443</v>
      </c>
      <c r="W12" s="121">
        <f t="shared" si="4"/>
        <v>35</v>
      </c>
      <c r="X12" s="121">
        <f t="shared" si="4"/>
        <v>35</v>
      </c>
      <c r="Y12" s="121">
        <f t="shared" ref="Y12" si="5">Y13*1000/3600</f>
        <v>161.11111111111111</v>
      </c>
      <c r="Z12" s="121">
        <v>700</v>
      </c>
      <c r="AA12" s="121">
        <v>611</v>
      </c>
      <c r="AB12" s="121">
        <v>333</v>
      </c>
      <c r="AC12" s="121">
        <v>333</v>
      </c>
      <c r="AD12" s="204">
        <f t="shared" ref="AD12:AE12" si="6">AD13*1000/3600</f>
        <v>69.444444444444443</v>
      </c>
      <c r="AE12" s="222">
        <f t="shared" si="6"/>
        <v>69.444444444444443</v>
      </c>
      <c r="AF12" s="222">
        <f>AF13/2.6</f>
        <v>19.615384615384613</v>
      </c>
      <c r="AG12" s="222">
        <f t="shared" ref="AG12:AI12" si="7">AG13/2.6</f>
        <v>19.615384615384613</v>
      </c>
      <c r="AH12" s="222">
        <f t="shared" si="7"/>
        <v>71.153846153846146</v>
      </c>
      <c r="AI12" s="242">
        <f t="shared" si="7"/>
        <v>27.307692307692307</v>
      </c>
    </row>
    <row r="13" spans="1:39" s="6" customFormat="1" ht="15.75" x14ac:dyDescent="0.25">
      <c r="A13" s="185"/>
      <c r="B13" s="179" t="s">
        <v>7</v>
      </c>
      <c r="C13" s="118" t="s">
        <v>8</v>
      </c>
      <c r="D13" s="122">
        <v>580</v>
      </c>
      <c r="E13" s="122">
        <v>580</v>
      </c>
      <c r="F13" s="122">
        <v>360</v>
      </c>
      <c r="G13" s="122">
        <v>180</v>
      </c>
      <c r="H13" s="122">
        <v>180</v>
      </c>
      <c r="I13" s="122">
        <v>180</v>
      </c>
      <c r="J13" s="122">
        <v>180</v>
      </c>
      <c r="K13" s="122">
        <v>580</v>
      </c>
      <c r="L13" s="122">
        <v>580</v>
      </c>
      <c r="M13" s="122">
        <v>580</v>
      </c>
      <c r="N13" s="122">
        <v>180</v>
      </c>
      <c r="O13" s="122">
        <v>580</v>
      </c>
      <c r="P13" s="122">
        <v>580</v>
      </c>
      <c r="Q13" s="122">
        <v>180</v>
      </c>
      <c r="R13" s="122">
        <v>180</v>
      </c>
      <c r="S13" s="11">
        <v>126</v>
      </c>
      <c r="T13" s="11">
        <v>126</v>
      </c>
      <c r="U13" s="11">
        <v>250</v>
      </c>
      <c r="V13" s="11">
        <v>250</v>
      </c>
      <c r="W13" s="11">
        <v>126</v>
      </c>
      <c r="X13" s="11">
        <v>126</v>
      </c>
      <c r="Y13" s="122">
        <v>580</v>
      </c>
      <c r="Z13" s="122">
        <v>2500</v>
      </c>
      <c r="AA13" s="122">
        <v>2200</v>
      </c>
      <c r="AB13" s="122">
        <v>1200</v>
      </c>
      <c r="AC13" s="122">
        <v>1200</v>
      </c>
      <c r="AD13" s="38">
        <v>250</v>
      </c>
      <c r="AE13" s="220">
        <v>250</v>
      </c>
      <c r="AF13" s="223">
        <v>51</v>
      </c>
      <c r="AG13" s="210">
        <v>51</v>
      </c>
      <c r="AH13" s="11">
        <v>185</v>
      </c>
      <c r="AI13" s="29">
        <v>71</v>
      </c>
      <c r="AJ13" s="177"/>
      <c r="AK13" s="177"/>
      <c r="AL13" s="177"/>
      <c r="AM13" s="177"/>
    </row>
    <row r="14" spans="1:39" s="100" customFormat="1" ht="15.75" x14ac:dyDescent="0.25">
      <c r="A14" s="185"/>
      <c r="B14" s="179" t="s">
        <v>9</v>
      </c>
      <c r="C14" s="118" t="s">
        <v>10</v>
      </c>
      <c r="D14" s="119">
        <v>15</v>
      </c>
      <c r="E14" s="119">
        <v>15</v>
      </c>
      <c r="F14" s="119">
        <v>15</v>
      </c>
      <c r="G14" s="119">
        <v>15</v>
      </c>
      <c r="H14" s="119">
        <v>15</v>
      </c>
      <c r="I14" s="119">
        <v>15</v>
      </c>
      <c r="J14" s="119">
        <v>15</v>
      </c>
      <c r="K14" s="119">
        <v>15</v>
      </c>
      <c r="L14" s="119">
        <v>15</v>
      </c>
      <c r="M14" s="119">
        <v>15</v>
      </c>
      <c r="N14" s="119">
        <v>15</v>
      </c>
      <c r="O14" s="119">
        <v>15</v>
      </c>
      <c r="P14" s="119">
        <v>15</v>
      </c>
      <c r="Q14" s="119">
        <v>15</v>
      </c>
      <c r="R14" s="119">
        <v>15</v>
      </c>
      <c r="S14" s="102"/>
      <c r="T14" s="102"/>
      <c r="U14" s="102"/>
      <c r="V14" s="102"/>
      <c r="W14" s="102"/>
      <c r="X14" s="102"/>
      <c r="Y14" s="119">
        <v>15</v>
      </c>
      <c r="Z14" s="119">
        <v>12</v>
      </c>
      <c r="AA14" s="119">
        <v>6</v>
      </c>
      <c r="AB14" s="119">
        <v>6</v>
      </c>
      <c r="AC14" s="119">
        <v>6</v>
      </c>
      <c r="AD14" s="103"/>
      <c r="AE14" s="224"/>
      <c r="AF14" s="225"/>
      <c r="AG14" s="211"/>
      <c r="AH14" s="102"/>
      <c r="AI14" s="99"/>
      <c r="AJ14" s="177"/>
      <c r="AK14" s="177"/>
      <c r="AL14" s="177"/>
      <c r="AM14" s="177"/>
    </row>
    <row r="15" spans="1:39" s="6" customFormat="1" ht="15.75" x14ac:dyDescent="0.25">
      <c r="A15" s="185"/>
      <c r="B15" s="178" t="s">
        <v>13</v>
      </c>
      <c r="C15" s="123"/>
      <c r="D15" s="105"/>
      <c r="E15" s="105"/>
      <c r="F15" s="105"/>
      <c r="G15" s="58"/>
      <c r="H15" s="58"/>
      <c r="I15" s="58"/>
      <c r="J15" s="58"/>
      <c r="K15" s="105"/>
      <c r="L15" s="105"/>
      <c r="M15" s="105"/>
      <c r="N15" s="58"/>
      <c r="O15" s="105"/>
      <c r="P15" s="105"/>
      <c r="Q15" s="58"/>
      <c r="R15" s="58"/>
      <c r="S15" s="102"/>
      <c r="T15" s="102"/>
      <c r="U15" s="102"/>
      <c r="V15" s="102"/>
      <c r="W15" s="102"/>
      <c r="X15" s="102"/>
      <c r="Y15" s="105"/>
      <c r="Z15" s="105"/>
      <c r="AA15" s="105"/>
      <c r="AB15" s="105"/>
      <c r="AC15" s="105"/>
      <c r="AD15" s="103"/>
      <c r="AE15" s="224"/>
      <c r="AF15" s="226"/>
      <c r="AG15" s="212"/>
      <c r="AH15" s="102"/>
      <c r="AI15" s="99"/>
      <c r="AJ15" s="177"/>
      <c r="AK15" s="177"/>
      <c r="AL15" s="177"/>
      <c r="AM15" s="177"/>
    </row>
    <row r="16" spans="1:39" s="6" customFormat="1" ht="15.75" x14ac:dyDescent="0.25">
      <c r="A16" s="185"/>
      <c r="B16" s="179" t="s">
        <v>14</v>
      </c>
      <c r="C16" s="118"/>
      <c r="D16" s="104" t="s">
        <v>256</v>
      </c>
      <c r="E16" s="104" t="s">
        <v>256</v>
      </c>
      <c r="F16" s="104" t="s">
        <v>256</v>
      </c>
      <c r="G16" s="104" t="s">
        <v>256</v>
      </c>
      <c r="H16" s="104" t="s">
        <v>256</v>
      </c>
      <c r="I16" s="104" t="s">
        <v>256</v>
      </c>
      <c r="J16" s="104" t="s">
        <v>256</v>
      </c>
      <c r="K16" s="104" t="s">
        <v>256</v>
      </c>
      <c r="L16" s="104" t="s">
        <v>256</v>
      </c>
      <c r="M16" s="104" t="s">
        <v>256</v>
      </c>
      <c r="N16" s="104" t="s">
        <v>256</v>
      </c>
      <c r="O16" s="104" t="s">
        <v>256</v>
      </c>
      <c r="P16" s="104" t="s">
        <v>256</v>
      </c>
      <c r="Q16" s="104" t="s">
        <v>256</v>
      </c>
      <c r="R16" s="104" t="s">
        <v>256</v>
      </c>
      <c r="S16" s="102" t="s">
        <v>338</v>
      </c>
      <c r="T16" s="102" t="s">
        <v>338</v>
      </c>
      <c r="U16" s="102" t="s">
        <v>338</v>
      </c>
      <c r="V16" s="102" t="s">
        <v>338</v>
      </c>
      <c r="W16" s="102" t="s">
        <v>338</v>
      </c>
      <c r="X16" s="102" t="s">
        <v>338</v>
      </c>
      <c r="Y16" s="104" t="s">
        <v>256</v>
      </c>
      <c r="Z16" s="104" t="s">
        <v>15</v>
      </c>
      <c r="AA16" s="104" t="s">
        <v>15</v>
      </c>
      <c r="AB16" s="104" t="s">
        <v>15</v>
      </c>
      <c r="AC16" s="104" t="s">
        <v>15</v>
      </c>
      <c r="AD16" s="103" t="s">
        <v>338</v>
      </c>
      <c r="AE16" s="224" t="s">
        <v>338</v>
      </c>
      <c r="AF16" s="221" t="s">
        <v>351</v>
      </c>
      <c r="AG16" s="209" t="s">
        <v>351</v>
      </c>
      <c r="AH16" s="102" t="s">
        <v>351</v>
      </c>
      <c r="AI16" s="99" t="s">
        <v>351</v>
      </c>
      <c r="AJ16" s="177"/>
      <c r="AK16" s="177"/>
      <c r="AL16" s="177"/>
      <c r="AM16" s="177"/>
    </row>
    <row r="17" spans="1:39" s="6" customFormat="1" ht="15.75" x14ac:dyDescent="0.25">
      <c r="A17" s="185"/>
      <c r="B17" s="179" t="s">
        <v>18</v>
      </c>
      <c r="C17" s="118"/>
      <c r="D17" s="104" t="s">
        <v>0</v>
      </c>
      <c r="E17" s="104" t="s">
        <v>0</v>
      </c>
      <c r="F17" s="104" t="s">
        <v>0</v>
      </c>
      <c r="G17" s="104" t="s">
        <v>0</v>
      </c>
      <c r="H17" s="104" t="s">
        <v>0</v>
      </c>
      <c r="I17" s="104" t="s">
        <v>0</v>
      </c>
      <c r="J17" s="104" t="s">
        <v>0</v>
      </c>
      <c r="K17" s="104" t="s">
        <v>0</v>
      </c>
      <c r="L17" s="104" t="s">
        <v>0</v>
      </c>
      <c r="M17" s="104" t="s">
        <v>0</v>
      </c>
      <c r="N17" s="104" t="s">
        <v>0</v>
      </c>
      <c r="O17" s="104" t="s">
        <v>0</v>
      </c>
      <c r="P17" s="104" t="s">
        <v>0</v>
      </c>
      <c r="Q17" s="104" t="s">
        <v>0</v>
      </c>
      <c r="R17" s="104" t="s">
        <v>0</v>
      </c>
      <c r="S17" s="102"/>
      <c r="T17" s="102"/>
      <c r="U17" s="102"/>
      <c r="V17" s="102"/>
      <c r="W17" s="102"/>
      <c r="X17" s="102"/>
      <c r="Y17" s="104" t="s">
        <v>0</v>
      </c>
      <c r="Z17" s="104" t="s">
        <v>257</v>
      </c>
      <c r="AA17" s="104" t="s">
        <v>19</v>
      </c>
      <c r="AB17" s="104" t="s">
        <v>19</v>
      </c>
      <c r="AC17" s="104" t="s">
        <v>19</v>
      </c>
      <c r="AD17" s="103"/>
      <c r="AE17" s="224"/>
      <c r="AF17" s="221"/>
      <c r="AG17" s="209"/>
      <c r="AH17" s="102"/>
      <c r="AI17" s="99"/>
      <c r="AJ17" s="177"/>
      <c r="AK17" s="177"/>
      <c r="AL17" s="177"/>
      <c r="AM17" s="177"/>
    </row>
    <row r="18" spans="1:39" s="6" customFormat="1" ht="15.75" x14ac:dyDescent="0.25">
      <c r="A18" s="185"/>
      <c r="B18" s="179" t="s">
        <v>20</v>
      </c>
      <c r="C18" s="118"/>
      <c r="D18" s="104" t="s">
        <v>0</v>
      </c>
      <c r="E18" s="104" t="s">
        <v>0</v>
      </c>
      <c r="F18" s="104" t="s">
        <v>0</v>
      </c>
      <c r="G18" s="104" t="s">
        <v>0</v>
      </c>
      <c r="H18" s="104" t="s">
        <v>0</v>
      </c>
      <c r="I18" s="104" t="s">
        <v>0</v>
      </c>
      <c r="J18" s="104" t="s">
        <v>0</v>
      </c>
      <c r="K18" s="104" t="s">
        <v>0</v>
      </c>
      <c r="L18" s="104" t="s">
        <v>0</v>
      </c>
      <c r="M18" s="104" t="s">
        <v>0</v>
      </c>
      <c r="N18" s="104" t="s">
        <v>0</v>
      </c>
      <c r="O18" s="104" t="s">
        <v>0</v>
      </c>
      <c r="P18" s="104" t="s">
        <v>0</v>
      </c>
      <c r="Q18" s="104" t="s">
        <v>0</v>
      </c>
      <c r="R18" s="104" t="s">
        <v>0</v>
      </c>
      <c r="S18" s="102"/>
      <c r="T18" s="102"/>
      <c r="U18" s="102"/>
      <c r="V18" s="102"/>
      <c r="W18" s="102"/>
      <c r="X18" s="102"/>
      <c r="Y18" s="104" t="s">
        <v>0</v>
      </c>
      <c r="Z18" s="104" t="s">
        <v>21</v>
      </c>
      <c r="AA18" s="104" t="s">
        <v>21</v>
      </c>
      <c r="AB18" s="104" t="s">
        <v>21</v>
      </c>
      <c r="AC18" s="104" t="s">
        <v>21</v>
      </c>
      <c r="AD18" s="103"/>
      <c r="AE18" s="224"/>
      <c r="AF18" s="221"/>
      <c r="AG18" s="209"/>
      <c r="AH18" s="102"/>
      <c r="AI18" s="99"/>
      <c r="AJ18" s="177"/>
      <c r="AK18" s="177"/>
      <c r="AL18" s="177"/>
      <c r="AM18" s="177"/>
    </row>
    <row r="19" spans="1:39" s="6" customFormat="1" ht="15.75" x14ac:dyDescent="0.25">
      <c r="A19" s="185"/>
      <c r="B19" s="179"/>
      <c r="C19" s="118"/>
      <c r="D19" s="104"/>
      <c r="E19" s="104"/>
      <c r="F19" s="104"/>
      <c r="G19" s="58"/>
      <c r="H19" s="58"/>
      <c r="I19" s="58"/>
      <c r="J19" s="58"/>
      <c r="K19" s="104"/>
      <c r="L19" s="104"/>
      <c r="M19" s="104"/>
      <c r="N19" s="58"/>
      <c r="O19" s="104"/>
      <c r="P19" s="104"/>
      <c r="Q19" s="58"/>
      <c r="R19" s="58"/>
      <c r="S19" s="102"/>
      <c r="T19" s="102"/>
      <c r="U19" s="102"/>
      <c r="V19" s="102"/>
      <c r="W19" s="102"/>
      <c r="X19" s="102"/>
      <c r="Y19" s="104"/>
      <c r="Z19" s="104"/>
      <c r="AA19" s="104"/>
      <c r="AB19" s="104"/>
      <c r="AC19" s="104"/>
      <c r="AD19" s="103"/>
      <c r="AE19" s="224"/>
      <c r="AF19" s="221"/>
      <c r="AG19" s="209"/>
      <c r="AH19" s="102"/>
      <c r="AI19" s="99"/>
      <c r="AJ19" s="177"/>
      <c r="AK19" s="177"/>
      <c r="AL19" s="177"/>
      <c r="AM19" s="177"/>
    </row>
    <row r="20" spans="1:39" s="19" customFormat="1" ht="15.75" x14ac:dyDescent="0.25">
      <c r="A20" s="185"/>
      <c r="B20" s="128" t="s">
        <v>24</v>
      </c>
      <c r="C20" s="104" t="s">
        <v>25</v>
      </c>
      <c r="D20" s="104">
        <v>33</v>
      </c>
      <c r="E20" s="104">
        <v>33</v>
      </c>
      <c r="F20" s="104">
        <v>33</v>
      </c>
      <c r="G20" s="144">
        <v>24</v>
      </c>
      <c r="H20" s="144">
        <v>24</v>
      </c>
      <c r="I20" s="144">
        <v>24</v>
      </c>
      <c r="J20" s="144">
        <v>24</v>
      </c>
      <c r="K20" s="104">
        <v>33</v>
      </c>
      <c r="L20" s="104">
        <v>33</v>
      </c>
      <c r="M20" s="104">
        <v>33</v>
      </c>
      <c r="N20" s="144">
        <v>24</v>
      </c>
      <c r="O20" s="104">
        <v>33</v>
      </c>
      <c r="P20" s="104">
        <v>33</v>
      </c>
      <c r="Q20" s="144">
        <v>24</v>
      </c>
      <c r="R20" s="144">
        <v>24</v>
      </c>
      <c r="S20" s="104"/>
      <c r="T20" s="104"/>
      <c r="U20" s="104"/>
      <c r="V20" s="104"/>
      <c r="W20" s="104"/>
      <c r="X20" s="104"/>
      <c r="Y20" s="104">
        <v>33</v>
      </c>
      <c r="Z20" s="104">
        <v>39</v>
      </c>
      <c r="AA20" s="104">
        <v>39</v>
      </c>
      <c r="AB20" s="104">
        <v>39</v>
      </c>
      <c r="AC20" s="104">
        <v>39</v>
      </c>
      <c r="AD20" s="215">
        <v>46</v>
      </c>
      <c r="AE20" s="227">
        <v>46</v>
      </c>
      <c r="AF20" s="221">
        <v>35</v>
      </c>
      <c r="AG20" s="209">
        <v>35</v>
      </c>
      <c r="AH20" s="215">
        <v>46</v>
      </c>
      <c r="AI20" s="203">
        <v>46</v>
      </c>
      <c r="AJ20" s="202"/>
      <c r="AK20" s="202"/>
      <c r="AL20" s="202"/>
      <c r="AM20" s="202"/>
    </row>
    <row r="21" spans="1:39" s="6" customFormat="1" ht="15.75" x14ac:dyDescent="0.25">
      <c r="A21" s="185"/>
      <c r="B21" s="179" t="s">
        <v>26</v>
      </c>
      <c r="C21" s="118" t="s">
        <v>27</v>
      </c>
      <c r="D21" s="104">
        <v>70</v>
      </c>
      <c r="E21" s="104">
        <v>70</v>
      </c>
      <c r="F21" s="104">
        <v>70</v>
      </c>
      <c r="G21" s="104">
        <v>70</v>
      </c>
      <c r="H21" s="104">
        <v>70</v>
      </c>
      <c r="I21" s="104">
        <v>70</v>
      </c>
      <c r="J21" s="104">
        <v>70</v>
      </c>
      <c r="K21" s="104">
        <v>70</v>
      </c>
      <c r="L21" s="104">
        <v>70</v>
      </c>
      <c r="M21" s="104">
        <v>70</v>
      </c>
      <c r="N21" s="104">
        <v>70</v>
      </c>
      <c r="O21" s="104">
        <v>70</v>
      </c>
      <c r="P21" s="104">
        <v>70</v>
      </c>
      <c r="Q21" s="104">
        <v>70</v>
      </c>
      <c r="R21" s="104">
        <v>70</v>
      </c>
      <c r="S21" s="102"/>
      <c r="T21" s="102"/>
      <c r="U21" s="102"/>
      <c r="V21" s="102"/>
      <c r="W21" s="102"/>
      <c r="X21" s="102"/>
      <c r="Y21" s="104">
        <v>70</v>
      </c>
      <c r="Z21" s="104">
        <v>70</v>
      </c>
      <c r="AA21" s="104">
        <v>70</v>
      </c>
      <c r="AB21" s="104">
        <v>70</v>
      </c>
      <c r="AC21" s="104">
        <v>70</v>
      </c>
      <c r="AD21" s="103"/>
      <c r="AE21" s="224"/>
      <c r="AF21" s="221"/>
      <c r="AG21" s="209"/>
      <c r="AH21" s="102"/>
      <c r="AI21" s="99"/>
      <c r="AJ21" s="177"/>
      <c r="AK21" s="177"/>
      <c r="AL21" s="177"/>
      <c r="AM21" s="177"/>
    </row>
    <row r="22" spans="1:39" s="6" customFormat="1" ht="15.75" x14ac:dyDescent="0.25">
      <c r="A22" s="185"/>
      <c r="B22" s="178" t="s">
        <v>28</v>
      </c>
      <c r="C22" s="118"/>
      <c r="D22" s="119"/>
      <c r="E22" s="119"/>
      <c r="F22" s="119"/>
      <c r="G22" s="58"/>
      <c r="H22" s="58"/>
      <c r="I22" s="58"/>
      <c r="J22" s="144"/>
      <c r="K22" s="119"/>
      <c r="L22" s="119"/>
      <c r="M22" s="119"/>
      <c r="N22" s="144"/>
      <c r="O22" s="119"/>
      <c r="P22" s="119"/>
      <c r="Q22" s="144"/>
      <c r="R22" s="144"/>
      <c r="S22" s="104"/>
      <c r="T22" s="104"/>
      <c r="U22" s="104"/>
      <c r="V22" s="104"/>
      <c r="W22" s="104"/>
      <c r="X22" s="104"/>
      <c r="Y22" s="119"/>
      <c r="Z22" s="119"/>
      <c r="AA22" s="119"/>
      <c r="AB22" s="119"/>
      <c r="AC22" s="119"/>
      <c r="AD22" s="205"/>
      <c r="AE22" s="221"/>
      <c r="AF22" s="225"/>
      <c r="AG22" s="211"/>
      <c r="AH22" s="104"/>
      <c r="AI22" s="112"/>
      <c r="AJ22" s="177"/>
      <c r="AK22" s="177"/>
      <c r="AL22" s="177"/>
      <c r="AM22" s="177"/>
    </row>
    <row r="23" spans="1:39" s="100" customFormat="1" ht="15.75" x14ac:dyDescent="0.25">
      <c r="A23" s="185"/>
      <c r="B23" s="180" t="s">
        <v>29</v>
      </c>
      <c r="C23" s="124" t="s">
        <v>30</v>
      </c>
      <c r="D23" s="125" t="s">
        <v>252</v>
      </c>
      <c r="E23" s="125" t="s">
        <v>252</v>
      </c>
      <c r="F23" s="125" t="s">
        <v>252</v>
      </c>
      <c r="G23" s="125" t="s">
        <v>252</v>
      </c>
      <c r="H23" s="125" t="s">
        <v>252</v>
      </c>
      <c r="I23" s="125" t="s">
        <v>252</v>
      </c>
      <c r="J23" s="125" t="s">
        <v>252</v>
      </c>
      <c r="K23" s="125" t="s">
        <v>252</v>
      </c>
      <c r="L23" s="125" t="s">
        <v>252</v>
      </c>
      <c r="M23" s="125" t="s">
        <v>252</v>
      </c>
      <c r="N23" s="125" t="s">
        <v>252</v>
      </c>
      <c r="O23" s="125" t="s">
        <v>252</v>
      </c>
      <c r="P23" s="125" t="s">
        <v>252</v>
      </c>
      <c r="Q23" s="125" t="s">
        <v>252</v>
      </c>
      <c r="R23" s="125" t="s">
        <v>252</v>
      </c>
      <c r="S23" s="125" t="s">
        <v>252</v>
      </c>
      <c r="T23" s="125" t="s">
        <v>252</v>
      </c>
      <c r="U23" s="125" t="s">
        <v>252</v>
      </c>
      <c r="V23" s="125" t="s">
        <v>252</v>
      </c>
      <c r="W23" s="125" t="s">
        <v>252</v>
      </c>
      <c r="X23" s="125" t="s">
        <v>252</v>
      </c>
      <c r="Y23" s="125" t="s">
        <v>252</v>
      </c>
      <c r="Z23" s="125" t="s">
        <v>31</v>
      </c>
      <c r="AA23" s="125" t="s">
        <v>31</v>
      </c>
      <c r="AB23" s="125" t="s">
        <v>31</v>
      </c>
      <c r="AC23" s="125" t="s">
        <v>31</v>
      </c>
      <c r="AD23" s="206" t="s">
        <v>252</v>
      </c>
      <c r="AE23" s="228" t="s">
        <v>252</v>
      </c>
      <c r="AF23" s="206" t="s">
        <v>252</v>
      </c>
      <c r="AG23" s="228" t="s">
        <v>252</v>
      </c>
      <c r="AH23" s="206" t="s">
        <v>252</v>
      </c>
      <c r="AI23" s="243" t="s">
        <v>252</v>
      </c>
      <c r="AJ23" s="177"/>
      <c r="AK23" s="177"/>
      <c r="AL23" s="177"/>
      <c r="AM23" s="177"/>
    </row>
    <row r="24" spans="1:39" s="201" customFormat="1" ht="15.75" x14ac:dyDescent="0.25">
      <c r="A24" s="199"/>
      <c r="B24" s="178" t="s">
        <v>34</v>
      </c>
      <c r="C24" s="126" t="s">
        <v>35</v>
      </c>
      <c r="D24" s="127">
        <v>0.05</v>
      </c>
      <c r="E24" s="127">
        <v>0.05</v>
      </c>
      <c r="F24" s="108">
        <v>0.03</v>
      </c>
      <c r="G24" s="147">
        <v>0.02</v>
      </c>
      <c r="H24" s="147">
        <v>0.02</v>
      </c>
      <c r="I24" s="147">
        <v>0.02</v>
      </c>
      <c r="J24" s="147">
        <v>0.02</v>
      </c>
      <c r="K24" s="127">
        <v>0.05</v>
      </c>
      <c r="L24" s="127">
        <v>0.05</v>
      </c>
      <c r="M24" s="127">
        <v>0.05</v>
      </c>
      <c r="N24" s="147">
        <v>0.02</v>
      </c>
      <c r="O24" s="127">
        <v>0.05</v>
      </c>
      <c r="P24" s="127">
        <v>0.05</v>
      </c>
      <c r="Q24" s="147">
        <v>0.02</v>
      </c>
      <c r="R24" s="147">
        <v>0.02</v>
      </c>
      <c r="S24" s="108" t="s">
        <v>315</v>
      </c>
      <c r="T24" s="108" t="s">
        <v>315</v>
      </c>
      <c r="U24" s="108">
        <v>0.51</v>
      </c>
      <c r="V24" s="108" t="s">
        <v>341</v>
      </c>
      <c r="W24" s="108" t="s">
        <v>315</v>
      </c>
      <c r="X24" s="108" t="s">
        <v>315</v>
      </c>
      <c r="Y24" s="127">
        <v>0.05</v>
      </c>
      <c r="Z24" s="216"/>
      <c r="AA24" s="216"/>
      <c r="AB24" s="108"/>
      <c r="AC24" s="108"/>
      <c r="AD24" s="216" t="s">
        <v>341</v>
      </c>
      <c r="AE24" s="229" t="s">
        <v>341</v>
      </c>
      <c r="AF24" s="230">
        <f>6.2/1000</f>
        <v>6.1999999999999998E-3</v>
      </c>
      <c r="AG24" s="230">
        <f>6.2/1000</f>
        <v>6.1999999999999998E-3</v>
      </c>
      <c r="AH24" s="216" t="s">
        <v>341</v>
      </c>
      <c r="AI24" s="244" t="s">
        <v>341</v>
      </c>
      <c r="AJ24" s="200"/>
      <c r="AK24" s="200"/>
      <c r="AL24" s="200"/>
      <c r="AM24" s="200"/>
    </row>
    <row r="25" spans="1:39" s="6" customFormat="1" ht="15.75" x14ac:dyDescent="0.25">
      <c r="A25" s="185"/>
      <c r="B25" s="179" t="s">
        <v>36</v>
      </c>
      <c r="C25" s="118" t="s">
        <v>37</v>
      </c>
      <c r="D25" s="104" t="s">
        <v>48</v>
      </c>
      <c r="E25" s="104" t="s">
        <v>48</v>
      </c>
      <c r="F25" s="104" t="s">
        <v>48</v>
      </c>
      <c r="G25" s="104" t="s">
        <v>48</v>
      </c>
      <c r="H25" s="104" t="s">
        <v>48</v>
      </c>
      <c r="I25" s="104" t="s">
        <v>48</v>
      </c>
      <c r="J25" s="104" t="s">
        <v>48</v>
      </c>
      <c r="K25" s="104" t="s">
        <v>48</v>
      </c>
      <c r="L25" s="104" t="s">
        <v>48</v>
      </c>
      <c r="M25" s="104" t="s">
        <v>48</v>
      </c>
      <c r="N25" s="104" t="s">
        <v>48</v>
      </c>
      <c r="O25" s="104" t="s">
        <v>48</v>
      </c>
      <c r="P25" s="104" t="s">
        <v>48</v>
      </c>
      <c r="Q25" s="104" t="s">
        <v>48</v>
      </c>
      <c r="R25" s="104" t="s">
        <v>48</v>
      </c>
      <c r="S25" s="104" t="s">
        <v>48</v>
      </c>
      <c r="T25" s="104" t="s">
        <v>48</v>
      </c>
      <c r="U25" s="104" t="s">
        <v>48</v>
      </c>
      <c r="V25" s="104" t="s">
        <v>48</v>
      </c>
      <c r="W25" s="104" t="s">
        <v>48</v>
      </c>
      <c r="X25" s="104" t="s">
        <v>48</v>
      </c>
      <c r="Y25" s="104" t="s">
        <v>48</v>
      </c>
      <c r="Z25" s="104" t="s">
        <v>64</v>
      </c>
      <c r="AA25" s="104" t="s">
        <v>38</v>
      </c>
      <c r="AB25" s="104" t="s">
        <v>38</v>
      </c>
      <c r="AC25" s="104" t="s">
        <v>38</v>
      </c>
      <c r="AD25" s="205" t="s">
        <v>48</v>
      </c>
      <c r="AE25" s="221" t="s">
        <v>48</v>
      </c>
      <c r="AF25" s="221" t="s">
        <v>48</v>
      </c>
      <c r="AG25" s="209" t="s">
        <v>48</v>
      </c>
      <c r="AH25" s="104" t="s">
        <v>48</v>
      </c>
      <c r="AI25" s="112" t="s">
        <v>48</v>
      </c>
      <c r="AJ25" s="177"/>
      <c r="AK25" s="177"/>
      <c r="AL25" s="177"/>
      <c r="AM25" s="177"/>
    </row>
    <row r="26" spans="1:39" s="6" customFormat="1" ht="15.75" x14ac:dyDescent="0.25">
      <c r="A26" s="185"/>
      <c r="B26" s="179"/>
      <c r="C26" s="118"/>
      <c r="D26" s="104"/>
      <c r="E26" s="104"/>
      <c r="F26" s="104"/>
      <c r="G26" s="58"/>
      <c r="H26" s="58"/>
      <c r="I26" s="58"/>
      <c r="J26" s="144"/>
      <c r="K26" s="104"/>
      <c r="L26" s="104"/>
      <c r="M26" s="104"/>
      <c r="N26" s="144"/>
      <c r="O26" s="104"/>
      <c r="P26" s="104"/>
      <c r="Q26" s="144"/>
      <c r="R26" s="14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205"/>
      <c r="AE26" s="221"/>
      <c r="AF26" s="221"/>
      <c r="AG26" s="209"/>
      <c r="AH26" s="104"/>
      <c r="AI26" s="112"/>
      <c r="AJ26" s="177"/>
      <c r="AK26" s="177"/>
      <c r="AL26" s="177"/>
      <c r="AM26" s="177"/>
    </row>
    <row r="27" spans="1:39" s="6" customFormat="1" ht="15.75" x14ac:dyDescent="0.25">
      <c r="A27" s="185"/>
      <c r="B27" s="181" t="s">
        <v>70</v>
      </c>
      <c r="C27" s="15"/>
      <c r="D27" s="11"/>
      <c r="E27" s="11"/>
      <c r="F27" s="11"/>
      <c r="G27" s="58"/>
      <c r="H27" s="58"/>
      <c r="I27" s="58"/>
      <c r="J27" s="58"/>
      <c r="K27" s="11"/>
      <c r="L27" s="11"/>
      <c r="M27" s="11"/>
      <c r="N27" s="58"/>
      <c r="O27" s="11"/>
      <c r="P27" s="11"/>
      <c r="Q27" s="58"/>
      <c r="R27" s="58"/>
      <c r="S27" s="8"/>
      <c r="T27" s="8"/>
      <c r="U27" s="8"/>
      <c r="V27" s="8"/>
      <c r="W27" s="8"/>
      <c r="X27" s="8"/>
      <c r="Y27" s="11"/>
      <c r="Z27" s="11"/>
      <c r="AA27" s="11"/>
      <c r="AB27" s="11"/>
      <c r="AC27" s="11"/>
      <c r="AD27" s="36"/>
      <c r="AE27" s="218"/>
      <c r="AF27" s="220"/>
      <c r="AG27" s="208"/>
      <c r="AH27" s="8"/>
      <c r="AI27" s="45"/>
      <c r="AJ27" s="177"/>
      <c r="AK27" s="177"/>
      <c r="AL27" s="177"/>
      <c r="AM27" s="177"/>
    </row>
    <row r="28" spans="1:39" s="6" customFormat="1" ht="15.75" x14ac:dyDescent="0.25">
      <c r="A28" s="185"/>
      <c r="B28" s="182" t="s">
        <v>40</v>
      </c>
      <c r="C28" s="15" t="s">
        <v>41</v>
      </c>
      <c r="D28" s="104"/>
      <c r="E28" s="104"/>
      <c r="F28" s="104"/>
      <c r="G28" s="198"/>
      <c r="H28" s="198"/>
      <c r="I28" s="198"/>
      <c r="J28" s="198"/>
      <c r="K28" s="104"/>
      <c r="L28" s="104"/>
      <c r="M28" s="104"/>
      <c r="N28" s="198"/>
      <c r="O28" s="104"/>
      <c r="P28" s="104"/>
      <c r="Q28" s="198"/>
      <c r="R28" s="198"/>
      <c r="S28" s="102"/>
      <c r="T28" s="102"/>
      <c r="U28" s="102"/>
      <c r="V28" s="102"/>
      <c r="W28" s="102"/>
      <c r="X28" s="102"/>
      <c r="Y28" s="104"/>
      <c r="Z28" s="104"/>
      <c r="AA28" s="104"/>
      <c r="AB28" s="104"/>
      <c r="AC28" s="104"/>
      <c r="AD28" s="103"/>
      <c r="AE28" s="224"/>
      <c r="AF28" s="221"/>
      <c r="AG28" s="209"/>
      <c r="AH28" s="102"/>
      <c r="AI28" s="99"/>
      <c r="AJ28" s="177"/>
      <c r="AK28" s="177"/>
      <c r="AL28" s="177"/>
      <c r="AM28" s="177"/>
    </row>
    <row r="29" spans="1:39" s="6" customFormat="1" ht="15.75" x14ac:dyDescent="0.25">
      <c r="A29" s="185"/>
      <c r="B29" s="182" t="s">
        <v>42</v>
      </c>
      <c r="C29" s="15" t="s">
        <v>41</v>
      </c>
      <c r="D29" s="104"/>
      <c r="E29" s="104"/>
      <c r="F29" s="104"/>
      <c r="G29" s="198"/>
      <c r="H29" s="198"/>
      <c r="I29" s="198"/>
      <c r="J29" s="198"/>
      <c r="K29" s="104"/>
      <c r="L29" s="104"/>
      <c r="M29" s="104"/>
      <c r="N29" s="198"/>
      <c r="O29" s="104"/>
      <c r="P29" s="104"/>
      <c r="Q29" s="198"/>
      <c r="R29" s="198"/>
      <c r="S29" s="102"/>
      <c r="T29" s="102"/>
      <c r="U29" s="102"/>
      <c r="V29" s="102"/>
      <c r="W29" s="102"/>
      <c r="X29" s="102"/>
      <c r="Y29" s="104"/>
      <c r="Z29" s="104"/>
      <c r="AA29" s="104"/>
      <c r="AB29" s="104"/>
      <c r="AC29" s="104"/>
      <c r="AD29" s="103"/>
      <c r="AE29" s="224"/>
      <c r="AF29" s="221"/>
      <c r="AG29" s="209"/>
      <c r="AH29" s="102"/>
      <c r="AI29" s="99"/>
      <c r="AJ29" s="177"/>
      <c r="AK29" s="177"/>
      <c r="AL29" s="177"/>
      <c r="AM29" s="177"/>
    </row>
    <row r="30" spans="1:39" s="6" customFormat="1" ht="15.75" x14ac:dyDescent="0.25">
      <c r="A30" s="185"/>
      <c r="B30" s="182" t="s">
        <v>2</v>
      </c>
      <c r="C30" s="15" t="s">
        <v>41</v>
      </c>
      <c r="D30" s="104"/>
      <c r="E30" s="104"/>
      <c r="F30" s="104"/>
      <c r="G30" s="198"/>
      <c r="H30" s="198"/>
      <c r="I30" s="198"/>
      <c r="J30" s="198"/>
      <c r="K30" s="104"/>
      <c r="L30" s="104"/>
      <c r="M30" s="104"/>
      <c r="N30" s="198"/>
      <c r="O30" s="104"/>
      <c r="P30" s="104"/>
      <c r="Q30" s="198"/>
      <c r="R30" s="198"/>
      <c r="S30" s="102"/>
      <c r="T30" s="102"/>
      <c r="U30" s="102"/>
      <c r="V30" s="102"/>
      <c r="W30" s="102"/>
      <c r="X30" s="102"/>
      <c r="Y30" s="104"/>
      <c r="Z30" s="104"/>
      <c r="AA30" s="104"/>
      <c r="AB30" s="104"/>
      <c r="AC30" s="104"/>
      <c r="AD30" s="103"/>
      <c r="AE30" s="224"/>
      <c r="AF30" s="221"/>
      <c r="AG30" s="209"/>
      <c r="AH30" s="102"/>
      <c r="AI30" s="99"/>
      <c r="AJ30" s="177"/>
      <c r="AK30" s="177"/>
      <c r="AL30" s="177"/>
      <c r="AM30" s="177"/>
    </row>
    <row r="31" spans="1:39" s="6" customFormat="1" ht="15.75" x14ac:dyDescent="0.25">
      <c r="A31" s="186"/>
      <c r="B31" s="183" t="s">
        <v>43</v>
      </c>
      <c r="C31" s="15" t="s">
        <v>44</v>
      </c>
      <c r="D31" s="104"/>
      <c r="E31" s="104"/>
      <c r="F31" s="104"/>
      <c r="G31" s="198"/>
      <c r="H31" s="198"/>
      <c r="I31" s="198"/>
      <c r="J31" s="198"/>
      <c r="K31" s="104"/>
      <c r="L31" s="104"/>
      <c r="M31" s="104"/>
      <c r="N31" s="198"/>
      <c r="O31" s="104"/>
      <c r="P31" s="104"/>
      <c r="Q31" s="198"/>
      <c r="R31" s="198"/>
      <c r="S31" s="102"/>
      <c r="T31" s="102"/>
      <c r="U31" s="102"/>
      <c r="V31" s="102"/>
      <c r="W31" s="102"/>
      <c r="X31" s="102"/>
      <c r="Y31" s="104"/>
      <c r="Z31" s="104"/>
      <c r="AA31" s="104"/>
      <c r="AB31" s="104"/>
      <c r="AC31" s="104"/>
      <c r="AD31" s="103"/>
      <c r="AE31" s="224"/>
      <c r="AF31" s="221"/>
      <c r="AG31" s="209"/>
      <c r="AH31" s="102"/>
      <c r="AI31" s="99"/>
      <c r="AJ31" s="177"/>
      <c r="AK31" s="177"/>
      <c r="AL31" s="177"/>
      <c r="AM31" s="177"/>
    </row>
    <row r="32" spans="1:39" s="6" customFormat="1" ht="15.75" x14ac:dyDescent="0.25">
      <c r="A32" s="186"/>
      <c r="B32" s="183"/>
      <c r="C32" s="15"/>
      <c r="D32" s="9"/>
      <c r="E32" s="9"/>
      <c r="F32" s="9"/>
      <c r="G32" s="58"/>
      <c r="H32" s="58"/>
      <c r="I32" s="58"/>
      <c r="J32" s="58"/>
      <c r="K32" s="9"/>
      <c r="L32" s="9"/>
      <c r="M32" s="9"/>
      <c r="N32" s="58"/>
      <c r="O32" s="9"/>
      <c r="P32" s="9"/>
      <c r="Q32" s="58"/>
      <c r="R32" s="58"/>
      <c r="S32" s="8"/>
      <c r="T32" s="8"/>
      <c r="U32" s="8"/>
      <c r="V32" s="8"/>
      <c r="W32" s="8"/>
      <c r="X32" s="8"/>
      <c r="Y32" s="9"/>
      <c r="Z32" s="9"/>
      <c r="AA32" s="9"/>
      <c r="AB32" s="9"/>
      <c r="AC32" s="9"/>
      <c r="AD32" s="36"/>
      <c r="AE32" s="218"/>
      <c r="AF32" s="219"/>
      <c r="AG32" s="207"/>
      <c r="AH32" s="8"/>
      <c r="AI32" s="45"/>
      <c r="AJ32" s="177"/>
      <c r="AK32" s="177"/>
      <c r="AL32" s="177"/>
      <c r="AM32" s="177"/>
    </row>
    <row r="33" spans="1:39" s="6" customFormat="1" ht="15.75" x14ac:dyDescent="0.25">
      <c r="A33" s="185"/>
      <c r="B33" s="181" t="s">
        <v>82</v>
      </c>
      <c r="C33" s="15"/>
      <c r="D33" s="11"/>
      <c r="E33" s="11"/>
      <c r="F33" s="11"/>
      <c r="G33" s="58"/>
      <c r="H33" s="58"/>
      <c r="I33" s="58"/>
      <c r="J33" s="58"/>
      <c r="K33" s="11"/>
      <c r="L33" s="11"/>
      <c r="M33" s="11"/>
      <c r="N33" s="58"/>
      <c r="O33" s="11"/>
      <c r="P33" s="11"/>
      <c r="Q33" s="58"/>
      <c r="R33" s="58"/>
      <c r="S33" s="8"/>
      <c r="T33" s="8"/>
      <c r="U33" s="8"/>
      <c r="V33" s="8"/>
      <c r="W33" s="8"/>
      <c r="X33" s="8"/>
      <c r="Y33" s="11"/>
      <c r="Z33" s="11"/>
      <c r="AA33" s="11"/>
      <c r="AB33" s="11"/>
      <c r="AC33" s="11"/>
      <c r="AD33" s="36"/>
      <c r="AE33" s="218"/>
      <c r="AF33" s="220"/>
      <c r="AG33" s="208"/>
      <c r="AH33" s="8"/>
      <c r="AI33" s="45"/>
      <c r="AJ33" s="177"/>
      <c r="AK33" s="177"/>
      <c r="AL33" s="177"/>
      <c r="AM33" s="177"/>
    </row>
    <row r="34" spans="1:39" s="6" customFormat="1" ht="15.75" x14ac:dyDescent="0.25">
      <c r="A34" s="185"/>
      <c r="B34" s="182" t="s">
        <v>83</v>
      </c>
      <c r="C34" s="15"/>
      <c r="D34" s="11" t="s">
        <v>249</v>
      </c>
      <c r="E34" s="11" t="s">
        <v>249</v>
      </c>
      <c r="F34" s="11" t="s">
        <v>249</v>
      </c>
      <c r="G34" s="11" t="s">
        <v>249</v>
      </c>
      <c r="H34" s="11" t="s">
        <v>249</v>
      </c>
      <c r="I34" s="11" t="s">
        <v>249</v>
      </c>
      <c r="J34" s="11" t="s">
        <v>249</v>
      </c>
      <c r="K34" s="11" t="s">
        <v>249</v>
      </c>
      <c r="L34" s="11" t="s">
        <v>249</v>
      </c>
      <c r="M34" s="11" t="s">
        <v>249</v>
      </c>
      <c r="N34" s="11" t="s">
        <v>249</v>
      </c>
      <c r="O34" s="11" t="s">
        <v>249</v>
      </c>
      <c r="P34" s="11" t="s">
        <v>249</v>
      </c>
      <c r="Q34" s="11" t="s">
        <v>249</v>
      </c>
      <c r="R34" s="11" t="s">
        <v>249</v>
      </c>
      <c r="S34" s="11" t="s">
        <v>249</v>
      </c>
      <c r="T34" s="11" t="s">
        <v>249</v>
      </c>
      <c r="U34" s="11" t="s">
        <v>249</v>
      </c>
      <c r="V34" s="11" t="s">
        <v>249</v>
      </c>
      <c r="W34" s="11" t="s">
        <v>249</v>
      </c>
      <c r="X34" s="11" t="s">
        <v>249</v>
      </c>
      <c r="Y34" s="11" t="s">
        <v>249</v>
      </c>
      <c r="Z34" s="11" t="s">
        <v>249</v>
      </c>
      <c r="AA34" s="11" t="s">
        <v>249</v>
      </c>
      <c r="AB34" s="11" t="s">
        <v>249</v>
      </c>
      <c r="AC34" s="11" t="s">
        <v>249</v>
      </c>
      <c r="AD34" s="38" t="s">
        <v>249</v>
      </c>
      <c r="AE34" s="220" t="s">
        <v>249</v>
      </c>
      <c r="AF34" s="220" t="s">
        <v>350</v>
      </c>
      <c r="AG34" s="208" t="s">
        <v>350</v>
      </c>
      <c r="AH34" s="38" t="s">
        <v>249</v>
      </c>
      <c r="AI34" s="29" t="s">
        <v>249</v>
      </c>
      <c r="AJ34" s="177"/>
      <c r="AK34" s="177"/>
      <c r="AL34" s="177"/>
      <c r="AM34" s="177"/>
    </row>
    <row r="35" spans="1:39" s="241" customFormat="1" ht="33" customHeight="1" x14ac:dyDescent="0.25">
      <c r="A35" s="234"/>
      <c r="B35" s="238" t="s">
        <v>84</v>
      </c>
      <c r="C35" s="239"/>
      <c r="D35" s="235" t="s">
        <v>244</v>
      </c>
      <c r="E35" s="235" t="s">
        <v>244</v>
      </c>
      <c r="F35" s="235" t="s">
        <v>243</v>
      </c>
      <c r="G35" s="235" t="s">
        <v>245</v>
      </c>
      <c r="H35" s="235" t="s">
        <v>245</v>
      </c>
      <c r="I35" s="235" t="s">
        <v>245</v>
      </c>
      <c r="J35" s="235" t="s">
        <v>245</v>
      </c>
      <c r="K35" s="235" t="s">
        <v>244</v>
      </c>
      <c r="L35" s="235" t="s">
        <v>244</v>
      </c>
      <c r="M35" s="235" t="s">
        <v>244</v>
      </c>
      <c r="N35" s="235" t="s">
        <v>245</v>
      </c>
      <c r="O35" s="235" t="s">
        <v>244</v>
      </c>
      <c r="P35" s="235" t="s">
        <v>244</v>
      </c>
      <c r="Q35" s="235" t="s">
        <v>245</v>
      </c>
      <c r="R35" s="235" t="s">
        <v>245</v>
      </c>
      <c r="S35" s="237" t="s">
        <v>337</v>
      </c>
      <c r="T35" s="237" t="s">
        <v>337</v>
      </c>
      <c r="U35" s="237" t="s">
        <v>340</v>
      </c>
      <c r="V35" s="237" t="s">
        <v>340</v>
      </c>
      <c r="W35" s="237" t="s">
        <v>337</v>
      </c>
      <c r="X35" s="237" t="s">
        <v>337</v>
      </c>
      <c r="Y35" s="235" t="s">
        <v>244</v>
      </c>
      <c r="Z35" s="235" t="s">
        <v>339</v>
      </c>
      <c r="AA35" s="235" t="s">
        <v>339</v>
      </c>
      <c r="AB35" s="235" t="s">
        <v>339</v>
      </c>
      <c r="AC35" s="235" t="s">
        <v>339</v>
      </c>
      <c r="AD35" s="237" t="s">
        <v>340</v>
      </c>
      <c r="AE35" s="240" t="s">
        <v>340</v>
      </c>
      <c r="AF35" s="236" t="s">
        <v>349</v>
      </c>
      <c r="AG35" s="236" t="s">
        <v>349</v>
      </c>
      <c r="AH35" s="237" t="s">
        <v>340</v>
      </c>
      <c r="AI35" s="245" t="s">
        <v>340</v>
      </c>
    </row>
    <row r="36" spans="1:39" s="6" customFormat="1" ht="15.75" x14ac:dyDescent="0.25">
      <c r="A36" s="186"/>
      <c r="B36" s="187"/>
      <c r="C36" s="50"/>
      <c r="D36" s="51"/>
      <c r="E36" s="51"/>
      <c r="F36" s="51"/>
      <c r="G36" s="51"/>
      <c r="H36" s="51"/>
      <c r="I36" s="51"/>
      <c r="J36" s="51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8"/>
      <c r="AD36" s="36"/>
      <c r="AE36" s="218"/>
      <c r="AF36" s="218"/>
      <c r="AG36" s="213"/>
      <c r="AH36" s="8"/>
      <c r="AI36" s="45"/>
    </row>
    <row r="37" spans="1:39" s="6" customFormat="1" ht="15.75" x14ac:dyDescent="0.25">
      <c r="A37" s="186"/>
      <c r="B37" s="189"/>
      <c r="C37" s="175"/>
      <c r="D37" s="176"/>
      <c r="E37" s="176"/>
      <c r="F37" s="176"/>
      <c r="G37" s="176"/>
      <c r="H37" s="176"/>
      <c r="I37" s="190"/>
      <c r="J37" s="192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8"/>
      <c r="AD37" s="36"/>
      <c r="AE37" s="218"/>
      <c r="AF37" s="218"/>
      <c r="AG37" s="213"/>
      <c r="AH37" s="8"/>
      <c r="AI37" s="45"/>
    </row>
    <row r="38" spans="1:39" s="6" customFormat="1" ht="16.5" thickBot="1" x14ac:dyDescent="0.3">
      <c r="A38" s="177"/>
      <c r="B38" s="22"/>
      <c r="C38" s="24"/>
      <c r="D38" s="25"/>
      <c r="E38" s="25"/>
      <c r="F38" s="25"/>
      <c r="G38" s="25"/>
      <c r="H38" s="25"/>
      <c r="I38" s="191"/>
      <c r="J38" s="184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43"/>
      <c r="AE38" s="232"/>
      <c r="AF38" s="232"/>
      <c r="AG38" s="214"/>
      <c r="AH38" s="23"/>
      <c r="AI38" s="77"/>
    </row>
    <row r="39" spans="1:39" ht="15.75" x14ac:dyDescent="0.25"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</sheetData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view="pageBreakPreview" zoomScale="60" zoomScaleNormal="80" workbookViewId="0">
      <selection activeCell="G37" sqref="G37"/>
    </sheetView>
  </sheetViews>
  <sheetFormatPr baseColWidth="10" defaultRowHeight="15" x14ac:dyDescent="0.25"/>
  <cols>
    <col min="1" max="1" width="17.28515625" customWidth="1"/>
    <col min="2" max="2" width="36.42578125" customWidth="1"/>
    <col min="4" max="5" width="30.42578125" customWidth="1"/>
    <col min="6" max="7" width="25.85546875" customWidth="1"/>
    <col min="8" max="12" width="30.42578125" customWidth="1"/>
    <col min="13" max="13" width="26.140625" customWidth="1"/>
  </cols>
  <sheetData>
    <row r="1" spans="1:7" x14ac:dyDescent="0.25">
      <c r="A1" s="44" t="s">
        <v>72</v>
      </c>
      <c r="B1" s="44" t="s">
        <v>251</v>
      </c>
    </row>
    <row r="2" spans="1:7" x14ac:dyDescent="0.25">
      <c r="A2" s="44" t="s">
        <v>73</v>
      </c>
      <c r="B2" s="44" t="s">
        <v>213</v>
      </c>
    </row>
    <row r="3" spans="1:7" x14ac:dyDescent="0.25">
      <c r="A3" s="44" t="s">
        <v>74</v>
      </c>
      <c r="B3" s="74">
        <v>0</v>
      </c>
    </row>
    <row r="4" spans="1:7" x14ac:dyDescent="0.25">
      <c r="A4" s="44" t="s">
        <v>75</v>
      </c>
      <c r="B4" s="48">
        <v>42657</v>
      </c>
    </row>
    <row r="5" spans="1:7" ht="15.75" thickBot="1" x14ac:dyDescent="0.3"/>
    <row r="6" spans="1:7" s="6" customFormat="1" ht="15.75" x14ac:dyDescent="0.25">
      <c r="A6" s="4"/>
      <c r="B6" s="5"/>
      <c r="C6" s="5"/>
      <c r="D6" s="5"/>
      <c r="E6" s="5"/>
      <c r="F6" s="5"/>
      <c r="G6" s="5"/>
    </row>
    <row r="7" spans="1:7" s="6" customFormat="1" ht="15.75" x14ac:dyDescent="0.25">
      <c r="A7" s="7"/>
      <c r="B7" s="10" t="s">
        <v>78</v>
      </c>
      <c r="C7" s="9"/>
      <c r="D7" s="9">
        <v>2</v>
      </c>
      <c r="E7" s="9">
        <v>25</v>
      </c>
      <c r="F7" s="9">
        <v>5</v>
      </c>
      <c r="G7" s="28">
        <v>1</v>
      </c>
    </row>
    <row r="8" spans="1:7" s="6" customFormat="1" ht="15.75" x14ac:dyDescent="0.25">
      <c r="A8" s="7"/>
      <c r="B8" s="10" t="s">
        <v>77</v>
      </c>
      <c r="C8" s="10"/>
      <c r="D8" s="9" t="s">
        <v>284</v>
      </c>
      <c r="E8" s="9" t="s">
        <v>283</v>
      </c>
      <c r="F8" s="9" t="s">
        <v>282</v>
      </c>
      <c r="G8" s="28" t="s">
        <v>236</v>
      </c>
    </row>
    <row r="9" spans="1:7" s="6" customFormat="1" ht="15.75" x14ac:dyDescent="0.25">
      <c r="A9" s="7"/>
      <c r="B9" s="10" t="s">
        <v>6</v>
      </c>
      <c r="C9" s="8"/>
      <c r="D9" s="11" t="s">
        <v>278</v>
      </c>
      <c r="E9" s="11" t="s">
        <v>279</v>
      </c>
      <c r="F9" s="11" t="s">
        <v>281</v>
      </c>
      <c r="G9" s="11" t="s">
        <v>285</v>
      </c>
    </row>
    <row r="10" spans="1:7" s="6" customFormat="1" ht="15.75" x14ac:dyDescent="0.25">
      <c r="A10" s="12"/>
      <c r="B10" s="109" t="s">
        <v>76</v>
      </c>
      <c r="C10" s="102"/>
      <c r="D10" s="104"/>
      <c r="E10" s="104"/>
      <c r="F10" s="104" t="s">
        <v>280</v>
      </c>
      <c r="G10" s="104"/>
    </row>
    <row r="11" spans="1:7" s="6" customFormat="1" ht="15.75" x14ac:dyDescent="0.25">
      <c r="A11" s="12"/>
      <c r="B11" s="119"/>
      <c r="C11" s="102"/>
      <c r="D11" s="104"/>
      <c r="E11" s="104"/>
      <c r="F11" s="104"/>
      <c r="G11" s="104"/>
    </row>
    <row r="12" spans="1:7" s="6" customFormat="1" ht="15.75" x14ac:dyDescent="0.25">
      <c r="A12" s="128"/>
      <c r="B12" s="120"/>
      <c r="C12" s="102"/>
      <c r="D12" s="104"/>
      <c r="E12" s="104"/>
      <c r="F12" s="58"/>
      <c r="G12" s="112"/>
    </row>
    <row r="13" spans="1:7" s="6" customFormat="1" ht="15.75" x14ac:dyDescent="0.25">
      <c r="A13" s="128"/>
      <c r="B13" s="120" t="s">
        <v>7</v>
      </c>
      <c r="C13" s="120" t="s">
        <v>3</v>
      </c>
      <c r="D13" s="121">
        <f>D14*1000/3600</f>
        <v>103.05555555555556</v>
      </c>
      <c r="E13" s="121">
        <f t="shared" ref="E13:F13" si="0">E14*1000/3600</f>
        <v>159.72222222222223</v>
      </c>
      <c r="F13" s="121">
        <f t="shared" si="0"/>
        <v>252.77777777777777</v>
      </c>
      <c r="G13" s="140">
        <f>G14*1000/3600</f>
        <v>502.77777777777777</v>
      </c>
    </row>
    <row r="14" spans="1:7" s="6" customFormat="1" ht="15.75" x14ac:dyDescent="0.25">
      <c r="A14" s="128"/>
      <c r="B14" s="120" t="s">
        <v>7</v>
      </c>
      <c r="C14" s="118" t="s">
        <v>8</v>
      </c>
      <c r="D14" s="122">
        <v>371</v>
      </c>
      <c r="E14" s="122">
        <v>575</v>
      </c>
      <c r="F14" s="122">
        <v>910</v>
      </c>
      <c r="G14" s="141">
        <v>1810</v>
      </c>
    </row>
    <row r="15" spans="1:7" s="100" customFormat="1" ht="15.75" x14ac:dyDescent="0.25">
      <c r="A15" s="128"/>
      <c r="B15" s="120" t="s">
        <v>9</v>
      </c>
      <c r="C15" s="118" t="s">
        <v>10</v>
      </c>
      <c r="D15" s="119">
        <v>15</v>
      </c>
      <c r="E15" s="119">
        <v>15</v>
      </c>
      <c r="F15" s="119">
        <v>15</v>
      </c>
      <c r="G15" s="142">
        <v>15</v>
      </c>
    </row>
    <row r="16" spans="1:7" s="100" customFormat="1" ht="15.75" x14ac:dyDescent="0.25">
      <c r="A16" s="128"/>
      <c r="B16" s="109" t="s">
        <v>13</v>
      </c>
      <c r="C16" s="123"/>
      <c r="D16" s="105"/>
      <c r="E16" s="105"/>
      <c r="F16" s="58"/>
      <c r="G16" s="143"/>
    </row>
    <row r="17" spans="1:7" s="6" customFormat="1" ht="15.75" x14ac:dyDescent="0.25">
      <c r="A17" s="128"/>
      <c r="B17" s="120" t="s">
        <v>14</v>
      </c>
      <c r="C17" s="118"/>
      <c r="D17" s="104" t="s">
        <v>15</v>
      </c>
      <c r="E17" s="104" t="s">
        <v>15</v>
      </c>
      <c r="F17" s="104" t="s">
        <v>15</v>
      </c>
      <c r="G17" s="112" t="s">
        <v>15</v>
      </c>
    </row>
    <row r="18" spans="1:7" s="6" customFormat="1" ht="15.75" x14ac:dyDescent="0.25">
      <c r="A18" s="128"/>
      <c r="B18" s="120" t="s">
        <v>18</v>
      </c>
      <c r="C18" s="118"/>
      <c r="D18" s="104" t="s">
        <v>19</v>
      </c>
      <c r="E18" s="104" t="s">
        <v>19</v>
      </c>
      <c r="F18" s="104" t="s">
        <v>19</v>
      </c>
      <c r="G18" s="112" t="s">
        <v>19</v>
      </c>
    </row>
    <row r="19" spans="1:7" s="6" customFormat="1" ht="15.75" x14ac:dyDescent="0.25">
      <c r="A19" s="128"/>
      <c r="B19" s="120" t="s">
        <v>20</v>
      </c>
      <c r="C19" s="118"/>
      <c r="D19" s="104" t="s">
        <v>21</v>
      </c>
      <c r="E19" s="104" t="s">
        <v>21</v>
      </c>
      <c r="F19" s="104" t="s">
        <v>21</v>
      </c>
      <c r="G19" s="112" t="s">
        <v>21</v>
      </c>
    </row>
    <row r="20" spans="1:7" s="6" customFormat="1" ht="15.75" x14ac:dyDescent="0.25">
      <c r="A20" s="128"/>
      <c r="B20" s="120"/>
      <c r="C20" s="118"/>
      <c r="D20" s="104"/>
      <c r="E20" s="104"/>
      <c r="F20" s="58"/>
      <c r="G20" s="112"/>
    </row>
    <row r="21" spans="1:7" s="19" customFormat="1" ht="15.75" x14ac:dyDescent="0.25">
      <c r="A21" s="128"/>
      <c r="B21" s="120" t="s">
        <v>24</v>
      </c>
      <c r="C21" s="118" t="s">
        <v>25</v>
      </c>
      <c r="D21" s="104">
        <v>51</v>
      </c>
      <c r="E21" s="104">
        <v>51</v>
      </c>
      <c r="F21" s="144">
        <v>52</v>
      </c>
      <c r="G21" s="112">
        <v>60</v>
      </c>
    </row>
    <row r="22" spans="1:7" s="6" customFormat="1" ht="15.75" x14ac:dyDescent="0.25">
      <c r="A22" s="128"/>
      <c r="B22" s="120" t="s">
        <v>26</v>
      </c>
      <c r="C22" s="118" t="s">
        <v>27</v>
      </c>
      <c r="D22" s="104">
        <v>53.2</v>
      </c>
      <c r="E22" s="104">
        <v>56.1</v>
      </c>
      <c r="F22" s="144">
        <v>53.4</v>
      </c>
      <c r="G22" s="112">
        <v>52.1</v>
      </c>
    </row>
    <row r="23" spans="1:7" s="6" customFormat="1" ht="15.75" x14ac:dyDescent="0.25">
      <c r="A23" s="128"/>
      <c r="B23" s="109" t="s">
        <v>28</v>
      </c>
      <c r="C23" s="118"/>
      <c r="D23" s="119"/>
      <c r="E23" s="119"/>
      <c r="F23" s="58"/>
      <c r="G23" s="142"/>
    </row>
    <row r="24" spans="1:7" s="6" customFormat="1" ht="15.75" x14ac:dyDescent="0.25">
      <c r="A24" s="128"/>
      <c r="B24" s="124" t="s">
        <v>29</v>
      </c>
      <c r="C24" s="124" t="s">
        <v>30</v>
      </c>
      <c r="D24" s="125" t="s">
        <v>252</v>
      </c>
      <c r="E24" s="125" t="s">
        <v>252</v>
      </c>
      <c r="F24" s="125" t="s">
        <v>252</v>
      </c>
      <c r="G24" s="125" t="s">
        <v>252</v>
      </c>
    </row>
    <row r="25" spans="1:7" s="101" customFormat="1" ht="15.75" x14ac:dyDescent="0.25">
      <c r="A25" s="129"/>
      <c r="B25" s="109" t="s">
        <v>34</v>
      </c>
      <c r="C25" s="126" t="s">
        <v>35</v>
      </c>
      <c r="D25" s="108">
        <v>0.111</v>
      </c>
      <c r="E25" s="127" t="s">
        <v>241</v>
      </c>
      <c r="F25" s="147" t="s">
        <v>240</v>
      </c>
      <c r="G25" s="116" t="s">
        <v>242</v>
      </c>
    </row>
    <row r="26" spans="1:7" s="6" customFormat="1" ht="15.75" x14ac:dyDescent="0.25">
      <c r="A26" s="128"/>
      <c r="B26" s="120" t="s">
        <v>36</v>
      </c>
      <c r="C26" s="118" t="s">
        <v>37</v>
      </c>
      <c r="D26" s="104" t="s">
        <v>48</v>
      </c>
      <c r="E26" s="104" t="s">
        <v>48</v>
      </c>
      <c r="F26" s="104" t="s">
        <v>48</v>
      </c>
      <c r="G26" s="104" t="s">
        <v>48</v>
      </c>
    </row>
    <row r="27" spans="1:7" s="6" customFormat="1" ht="15.75" x14ac:dyDescent="0.25">
      <c r="A27" s="128"/>
      <c r="B27" s="120"/>
      <c r="C27" s="118"/>
      <c r="D27" s="104"/>
      <c r="E27" s="104"/>
      <c r="F27" s="58"/>
      <c r="G27" s="112"/>
    </row>
    <row r="28" spans="1:7" s="6" customFormat="1" ht="15.75" x14ac:dyDescent="0.25">
      <c r="A28" s="128"/>
      <c r="B28" s="16" t="s">
        <v>70</v>
      </c>
      <c r="C28" s="15"/>
      <c r="D28" s="11"/>
      <c r="E28" s="11"/>
      <c r="F28" s="58"/>
      <c r="G28" s="29"/>
    </row>
    <row r="29" spans="1:7" s="6" customFormat="1" ht="15.75" x14ac:dyDescent="0.25">
      <c r="A29" s="128"/>
      <c r="B29" s="13" t="s">
        <v>40</v>
      </c>
      <c r="C29" s="15" t="s">
        <v>41</v>
      </c>
      <c r="D29" s="11">
        <v>270</v>
      </c>
      <c r="E29" s="11">
        <v>270</v>
      </c>
      <c r="F29" s="146">
        <v>385</v>
      </c>
      <c r="G29" s="29">
        <v>270</v>
      </c>
    </row>
    <row r="30" spans="1:7" s="6" customFormat="1" ht="15.75" x14ac:dyDescent="0.25">
      <c r="A30" s="12"/>
      <c r="B30" s="13" t="s">
        <v>42</v>
      </c>
      <c r="C30" s="15" t="s">
        <v>41</v>
      </c>
      <c r="D30" s="11">
        <v>990</v>
      </c>
      <c r="E30" s="11">
        <v>990</v>
      </c>
      <c r="F30" s="146">
        <v>1150</v>
      </c>
      <c r="G30" s="29">
        <v>1350</v>
      </c>
    </row>
    <row r="31" spans="1:7" s="6" customFormat="1" ht="15.75" x14ac:dyDescent="0.25">
      <c r="A31" s="12"/>
      <c r="B31" s="13" t="s">
        <v>2</v>
      </c>
      <c r="C31" s="15" t="s">
        <v>41</v>
      </c>
      <c r="D31" s="11">
        <v>750</v>
      </c>
      <c r="E31" s="11">
        <v>750</v>
      </c>
      <c r="F31" s="146">
        <v>860</v>
      </c>
      <c r="G31" s="29">
        <v>900</v>
      </c>
    </row>
    <row r="32" spans="1:7" s="6" customFormat="1" ht="15.75" x14ac:dyDescent="0.25">
      <c r="A32" s="12"/>
      <c r="B32" s="15" t="s">
        <v>43</v>
      </c>
      <c r="C32" s="15" t="s">
        <v>44</v>
      </c>
      <c r="D32" s="145">
        <v>28</v>
      </c>
      <c r="E32" s="11">
        <v>41</v>
      </c>
      <c r="F32" s="146">
        <v>68</v>
      </c>
      <c r="G32" s="29">
        <v>91</v>
      </c>
    </row>
    <row r="33" spans="1:7" s="6" customFormat="1" ht="15.75" x14ac:dyDescent="0.25">
      <c r="A33" s="21"/>
      <c r="B33" s="15"/>
      <c r="C33" s="15"/>
      <c r="D33" s="9"/>
      <c r="E33" s="9"/>
      <c r="F33" s="58"/>
      <c r="G33" s="28"/>
    </row>
    <row r="34" spans="1:7" s="6" customFormat="1" ht="15.75" x14ac:dyDescent="0.25">
      <c r="A34" s="21"/>
      <c r="B34" s="16" t="s">
        <v>82</v>
      </c>
      <c r="C34" s="15"/>
      <c r="D34" s="11"/>
      <c r="E34" s="11"/>
      <c r="F34" s="58"/>
      <c r="G34" s="29"/>
    </row>
    <row r="35" spans="1:7" s="6" customFormat="1" ht="15.75" x14ac:dyDescent="0.25">
      <c r="A35" s="12"/>
      <c r="B35" s="13" t="s">
        <v>83</v>
      </c>
      <c r="C35" s="15"/>
      <c r="D35" s="11" t="s">
        <v>71</v>
      </c>
      <c r="E35" s="11" t="s">
        <v>71</v>
      </c>
      <c r="F35" s="11" t="s">
        <v>71</v>
      </c>
      <c r="G35" s="29" t="s">
        <v>71</v>
      </c>
    </row>
    <row r="36" spans="1:7" s="6" customFormat="1" ht="15.75" x14ac:dyDescent="0.25">
      <c r="A36" s="12"/>
      <c r="B36" s="13" t="s">
        <v>84</v>
      </c>
      <c r="C36" s="15"/>
      <c r="D36" s="11" t="s">
        <v>238</v>
      </c>
      <c r="E36" s="11" t="s">
        <v>227</v>
      </c>
      <c r="F36" s="11" t="s">
        <v>239</v>
      </c>
      <c r="G36" s="29" t="s">
        <v>228</v>
      </c>
    </row>
    <row r="37" spans="1:7" s="6" customFormat="1" ht="15.75" x14ac:dyDescent="0.25">
      <c r="A37" s="12"/>
      <c r="B37" s="50"/>
      <c r="C37" s="50"/>
      <c r="D37" s="51"/>
      <c r="E37" s="51"/>
      <c r="F37" s="9"/>
      <c r="G37" s="66"/>
    </row>
    <row r="38" spans="1:7" s="6" customFormat="1" ht="15.75" x14ac:dyDescent="0.25">
      <c r="A38" s="40"/>
      <c r="B38" s="173"/>
      <c r="C38" s="173"/>
      <c r="D38" s="173"/>
      <c r="E38" s="173"/>
      <c r="F38" s="173"/>
      <c r="G38" s="173"/>
    </row>
    <row r="39" spans="1:7" s="6" customFormat="1" ht="15.75" x14ac:dyDescent="0.25">
      <c r="A39" s="21"/>
      <c r="B39" s="55"/>
      <c r="C39" s="55"/>
      <c r="D39" s="55"/>
      <c r="E39" s="55"/>
      <c r="F39" s="55"/>
      <c r="G39" s="55"/>
    </row>
    <row r="40" spans="1:7" s="6" customFormat="1" ht="16.5" thickBot="1" x14ac:dyDescent="0.3">
      <c r="A40" s="22"/>
      <c r="B40" s="23"/>
      <c r="C40" s="24"/>
      <c r="D40" s="25"/>
      <c r="E40" s="25"/>
      <c r="F40" s="25"/>
      <c r="G40" s="25"/>
    </row>
  </sheetData>
  <pageMargins left="0.7" right="0.7" top="0.75" bottom="0.75" header="0.3" footer="0.3"/>
  <pageSetup scale="5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3"/>
  <sheetViews>
    <sheetView topLeftCell="A22" workbookViewId="0">
      <selection activeCell="E13" sqref="E13:H41"/>
    </sheetView>
  </sheetViews>
  <sheetFormatPr baseColWidth="10" defaultRowHeight="15" x14ac:dyDescent="0.25"/>
  <cols>
    <col min="3" max="3" width="26.5703125" bestFit="1" customWidth="1"/>
    <col min="4" max="4" width="8.28515625" bestFit="1" customWidth="1"/>
    <col min="5" max="7" width="20.42578125" bestFit="1" customWidth="1"/>
    <col min="8" max="8" width="19.7109375" customWidth="1"/>
  </cols>
  <sheetData>
    <row r="2" spans="2:8" x14ac:dyDescent="0.25">
      <c r="B2" s="44" t="s">
        <v>72</v>
      </c>
      <c r="C2" s="44" t="s">
        <v>251</v>
      </c>
    </row>
    <row r="3" spans="2:8" x14ac:dyDescent="0.25">
      <c r="B3" s="44" t="s">
        <v>73</v>
      </c>
      <c r="C3" s="44" t="s">
        <v>213</v>
      </c>
    </row>
    <row r="4" spans="2:8" x14ac:dyDescent="0.25">
      <c r="B4" s="44" t="s">
        <v>74</v>
      </c>
      <c r="C4" s="74">
        <v>0</v>
      </c>
    </row>
    <row r="5" spans="2:8" x14ac:dyDescent="0.25">
      <c r="B5" s="44" t="s">
        <v>75</v>
      </c>
      <c r="C5" s="48">
        <v>42657</v>
      </c>
    </row>
    <row r="6" spans="2:8" ht="15.75" thickBot="1" x14ac:dyDescent="0.3"/>
    <row r="7" spans="2:8" ht="15.75" x14ac:dyDescent="0.25">
      <c r="B7" s="4"/>
      <c r="C7" s="5"/>
      <c r="D7" s="5"/>
      <c r="E7" s="5"/>
      <c r="F7" s="5"/>
      <c r="G7" s="5"/>
      <c r="H7" s="139"/>
    </row>
    <row r="8" spans="2:8" ht="15.75" x14ac:dyDescent="0.25">
      <c r="B8" s="7"/>
      <c r="C8" s="10" t="s">
        <v>78</v>
      </c>
      <c r="D8" s="9"/>
      <c r="E8" s="9">
        <v>2</v>
      </c>
      <c r="F8" s="9">
        <v>25</v>
      </c>
      <c r="G8" s="9">
        <v>5</v>
      </c>
      <c r="H8" s="28">
        <v>140</v>
      </c>
    </row>
    <row r="9" spans="2:8" ht="15.75" x14ac:dyDescent="0.25">
      <c r="B9" s="7"/>
      <c r="C9" s="10" t="s">
        <v>77</v>
      </c>
      <c r="D9" s="10"/>
      <c r="E9" s="9" t="s">
        <v>234</v>
      </c>
      <c r="F9" s="9" t="s">
        <v>235</v>
      </c>
      <c r="G9" s="9" t="s">
        <v>237</v>
      </c>
      <c r="H9" s="28" t="s">
        <v>236</v>
      </c>
    </row>
    <row r="10" spans="2:8" ht="15.75" x14ac:dyDescent="0.25">
      <c r="B10" s="7"/>
      <c r="C10" s="10" t="s">
        <v>6</v>
      </c>
      <c r="D10" s="8"/>
      <c r="E10" s="11"/>
      <c r="F10" s="11"/>
      <c r="G10" s="58"/>
      <c r="H10" s="29"/>
    </row>
    <row r="11" spans="2:8" ht="15.75" x14ac:dyDescent="0.25">
      <c r="B11" s="12"/>
      <c r="C11" s="109" t="s">
        <v>76</v>
      </c>
      <c r="D11" s="102"/>
      <c r="E11" s="104"/>
      <c r="F11" s="104"/>
      <c r="G11" s="58"/>
      <c r="H11" s="112"/>
    </row>
    <row r="12" spans="2:8" ht="15.75" x14ac:dyDescent="0.25">
      <c r="B12" s="12"/>
      <c r="C12" s="119"/>
      <c r="D12" s="102"/>
      <c r="E12" s="104"/>
      <c r="F12" s="104"/>
      <c r="G12" s="58"/>
      <c r="H12" s="112"/>
    </row>
    <row r="13" spans="2:8" ht="15.75" x14ac:dyDescent="0.25">
      <c r="B13" s="128"/>
      <c r="C13" s="120"/>
      <c r="D13" s="102"/>
      <c r="E13" s="104"/>
      <c r="F13" s="104"/>
      <c r="G13" s="58"/>
      <c r="H13" s="112"/>
    </row>
    <row r="14" spans="2:8" ht="15.75" x14ac:dyDescent="0.25">
      <c r="B14" s="128"/>
      <c r="C14" s="120" t="s">
        <v>7</v>
      </c>
      <c r="D14" s="120" t="s">
        <v>3</v>
      </c>
      <c r="E14" s="121">
        <f>E15*1000/3600</f>
        <v>103.05555555555556</v>
      </c>
      <c r="F14" s="121">
        <f t="shared" ref="F14" si="0">F15*1000/3600</f>
        <v>159.72222222222223</v>
      </c>
      <c r="G14" s="121">
        <f t="shared" ref="G14" si="1">G15*1000/3600</f>
        <v>252.77777777777777</v>
      </c>
      <c r="H14" s="140">
        <f>H15*1000/3600</f>
        <v>502.77777777777777</v>
      </c>
    </row>
    <row r="15" spans="2:8" ht="15.75" x14ac:dyDescent="0.25">
      <c r="B15" s="128"/>
      <c r="C15" s="120" t="s">
        <v>7</v>
      </c>
      <c r="D15" s="118" t="s">
        <v>8</v>
      </c>
      <c r="E15" s="122">
        <v>371</v>
      </c>
      <c r="F15" s="122">
        <v>575</v>
      </c>
      <c r="G15" s="122">
        <v>910</v>
      </c>
      <c r="H15" s="141">
        <v>1810</v>
      </c>
    </row>
    <row r="16" spans="2:8" ht="15.75" x14ac:dyDescent="0.25">
      <c r="B16" s="128"/>
      <c r="C16" s="120" t="s">
        <v>9</v>
      </c>
      <c r="D16" s="118" t="s">
        <v>10</v>
      </c>
      <c r="E16" s="119">
        <v>15</v>
      </c>
      <c r="F16" s="119">
        <v>15</v>
      </c>
      <c r="G16" s="119">
        <v>15</v>
      </c>
      <c r="H16" s="142">
        <v>15</v>
      </c>
    </row>
    <row r="17" spans="2:8" ht="15.75" x14ac:dyDescent="0.25">
      <c r="B17" s="128"/>
      <c r="C17" s="120" t="s">
        <v>11</v>
      </c>
      <c r="D17" s="118" t="s">
        <v>12</v>
      </c>
      <c r="E17" s="148">
        <v>-1.8</v>
      </c>
      <c r="F17" s="148">
        <v>-1.8</v>
      </c>
      <c r="G17" s="149"/>
      <c r="H17" s="150">
        <v>-1.8</v>
      </c>
    </row>
    <row r="18" spans="2:8" ht="15.75" x14ac:dyDescent="0.25">
      <c r="B18" s="128"/>
      <c r="C18" s="109" t="s">
        <v>13</v>
      </c>
      <c r="D18" s="123"/>
      <c r="E18" s="105"/>
      <c r="F18" s="105"/>
      <c r="G18" s="58"/>
      <c r="H18" s="143"/>
    </row>
    <row r="19" spans="2:8" ht="15.75" x14ac:dyDescent="0.25">
      <c r="B19" s="128"/>
      <c r="C19" s="120" t="s">
        <v>14</v>
      </c>
      <c r="D19" s="118"/>
      <c r="E19" s="104" t="s">
        <v>15</v>
      </c>
      <c r="F19" s="104" t="s">
        <v>15</v>
      </c>
      <c r="G19" s="104" t="s">
        <v>15</v>
      </c>
      <c r="H19" s="112" t="s">
        <v>15</v>
      </c>
    </row>
    <row r="20" spans="2:8" ht="15.75" x14ac:dyDescent="0.25">
      <c r="B20" s="128"/>
      <c r="C20" s="120" t="s">
        <v>18</v>
      </c>
      <c r="D20" s="118"/>
      <c r="E20" s="104" t="s">
        <v>19</v>
      </c>
      <c r="F20" s="104" t="s">
        <v>19</v>
      </c>
      <c r="G20" s="104" t="s">
        <v>19</v>
      </c>
      <c r="H20" s="112" t="s">
        <v>19</v>
      </c>
    </row>
    <row r="21" spans="2:8" ht="15.75" x14ac:dyDescent="0.25">
      <c r="B21" s="128"/>
      <c r="C21" s="120" t="s">
        <v>20</v>
      </c>
      <c r="D21" s="118"/>
      <c r="E21" s="104" t="s">
        <v>21</v>
      </c>
      <c r="F21" s="104" t="s">
        <v>21</v>
      </c>
      <c r="G21" s="104" t="s">
        <v>21</v>
      </c>
      <c r="H21" s="112" t="s">
        <v>21</v>
      </c>
    </row>
    <row r="22" spans="2:8" ht="15.75" x14ac:dyDescent="0.25">
      <c r="B22" s="128"/>
      <c r="C22" s="120"/>
      <c r="D22" s="118"/>
      <c r="E22" s="104"/>
      <c r="F22" s="104"/>
      <c r="G22" s="58"/>
      <c r="H22" s="112"/>
    </row>
    <row r="23" spans="2:8" ht="15.75" x14ac:dyDescent="0.25">
      <c r="B23" s="128"/>
      <c r="C23" s="120" t="s">
        <v>22</v>
      </c>
      <c r="D23" s="118" t="s">
        <v>23</v>
      </c>
      <c r="E23" s="148">
        <v>5</v>
      </c>
      <c r="F23" s="148">
        <v>5</v>
      </c>
      <c r="G23" s="151">
        <v>5</v>
      </c>
      <c r="H23" s="150">
        <v>5</v>
      </c>
    </row>
    <row r="24" spans="2:8" ht="15.75" x14ac:dyDescent="0.25">
      <c r="B24" s="128"/>
      <c r="C24" s="120" t="s">
        <v>24</v>
      </c>
      <c r="D24" s="118" t="s">
        <v>25</v>
      </c>
      <c r="E24" s="104">
        <v>51</v>
      </c>
      <c r="F24" s="104">
        <v>51</v>
      </c>
      <c r="G24" s="144">
        <v>52</v>
      </c>
      <c r="H24" s="112">
        <v>60</v>
      </c>
    </row>
    <row r="25" spans="2:8" ht="15.75" x14ac:dyDescent="0.25">
      <c r="B25" s="128"/>
      <c r="C25" s="120" t="s">
        <v>26</v>
      </c>
      <c r="D25" s="118" t="s">
        <v>27</v>
      </c>
      <c r="E25" s="104">
        <v>53.2</v>
      </c>
      <c r="F25" s="104">
        <v>56.1</v>
      </c>
      <c r="G25" s="144">
        <v>53.4</v>
      </c>
      <c r="H25" s="112">
        <v>52.1</v>
      </c>
    </row>
    <row r="26" spans="2:8" ht="15.75" x14ac:dyDescent="0.25">
      <c r="B26" s="128"/>
      <c r="C26" s="109" t="s">
        <v>28</v>
      </c>
      <c r="D26" s="118"/>
      <c r="E26" s="119"/>
      <c r="F26" s="119"/>
      <c r="G26" s="58"/>
      <c r="H26" s="142"/>
    </row>
    <row r="27" spans="2:8" ht="15.75" x14ac:dyDescent="0.25">
      <c r="B27" s="128"/>
      <c r="C27" s="124" t="s">
        <v>29</v>
      </c>
      <c r="D27" s="124" t="s">
        <v>30</v>
      </c>
      <c r="E27" s="125" t="s">
        <v>226</v>
      </c>
      <c r="F27" s="125" t="s">
        <v>226</v>
      </c>
      <c r="G27" s="125" t="s">
        <v>226</v>
      </c>
      <c r="H27" s="125" t="s">
        <v>226</v>
      </c>
    </row>
    <row r="28" spans="2:8" ht="15.75" x14ac:dyDescent="0.25">
      <c r="B28" s="129"/>
      <c r="C28" s="120" t="s">
        <v>32</v>
      </c>
      <c r="D28" s="118" t="s">
        <v>33</v>
      </c>
      <c r="E28" s="148">
        <v>1365</v>
      </c>
      <c r="F28" s="148">
        <v>1450</v>
      </c>
      <c r="G28" s="149"/>
      <c r="H28" s="150">
        <v>900</v>
      </c>
    </row>
    <row r="29" spans="2:8" ht="15.75" x14ac:dyDescent="0.25">
      <c r="B29" s="128"/>
      <c r="C29" s="109" t="s">
        <v>34</v>
      </c>
      <c r="D29" s="126" t="s">
        <v>35</v>
      </c>
      <c r="E29" s="108">
        <v>0.111</v>
      </c>
      <c r="F29" s="127" t="s">
        <v>241</v>
      </c>
      <c r="G29" s="147" t="s">
        <v>240</v>
      </c>
      <c r="H29" s="116" t="s">
        <v>242</v>
      </c>
    </row>
    <row r="30" spans="2:8" ht="15.75" x14ac:dyDescent="0.25">
      <c r="B30" s="128"/>
      <c r="C30" s="120" t="s">
        <v>36</v>
      </c>
      <c r="D30" s="118" t="s">
        <v>37</v>
      </c>
      <c r="E30" s="104" t="s">
        <v>38</v>
      </c>
      <c r="F30" s="104" t="s">
        <v>38</v>
      </c>
      <c r="G30" s="104" t="s">
        <v>38</v>
      </c>
      <c r="H30" s="104" t="s">
        <v>38</v>
      </c>
    </row>
    <row r="31" spans="2:8" ht="15.75" x14ac:dyDescent="0.25">
      <c r="B31" s="128"/>
      <c r="C31" s="120"/>
      <c r="D31" s="118"/>
      <c r="E31" s="104"/>
      <c r="F31" s="104"/>
      <c r="G31" s="58"/>
      <c r="H31" s="112"/>
    </row>
    <row r="32" spans="2:8" ht="15.75" x14ac:dyDescent="0.25">
      <c r="B32" s="128"/>
      <c r="C32" s="16" t="s">
        <v>70</v>
      </c>
      <c r="D32" s="15"/>
      <c r="E32" s="11"/>
      <c r="F32" s="11"/>
      <c r="G32" s="58"/>
      <c r="H32" s="29"/>
    </row>
    <row r="33" spans="2:8" ht="15.75" x14ac:dyDescent="0.25">
      <c r="B33" s="12"/>
      <c r="C33" s="13" t="s">
        <v>40</v>
      </c>
      <c r="D33" s="11" t="s">
        <v>41</v>
      </c>
      <c r="E33" s="11">
        <v>270</v>
      </c>
      <c r="F33" s="11">
        <v>270</v>
      </c>
      <c r="G33" s="146">
        <v>385</v>
      </c>
      <c r="H33" s="29">
        <v>270</v>
      </c>
    </row>
    <row r="34" spans="2:8" ht="15.75" x14ac:dyDescent="0.25">
      <c r="B34" s="12"/>
      <c r="C34" s="13" t="s">
        <v>42</v>
      </c>
      <c r="D34" s="11" t="s">
        <v>41</v>
      </c>
      <c r="E34" s="11">
        <v>990</v>
      </c>
      <c r="F34" s="11">
        <v>990</v>
      </c>
      <c r="G34" s="146">
        <v>1150</v>
      </c>
      <c r="H34" s="29">
        <v>1350</v>
      </c>
    </row>
    <row r="35" spans="2:8" ht="15.75" x14ac:dyDescent="0.25">
      <c r="B35" s="12"/>
      <c r="C35" s="13" t="s">
        <v>2</v>
      </c>
      <c r="D35" s="11" t="s">
        <v>41</v>
      </c>
      <c r="E35" s="11">
        <v>750</v>
      </c>
      <c r="F35" s="11">
        <v>750</v>
      </c>
      <c r="G35" s="146">
        <v>860</v>
      </c>
      <c r="H35" s="29">
        <v>900</v>
      </c>
    </row>
    <row r="36" spans="2:8" ht="15.75" x14ac:dyDescent="0.25">
      <c r="B36" s="21"/>
      <c r="C36" s="15" t="s">
        <v>43</v>
      </c>
      <c r="D36" s="11" t="s">
        <v>44</v>
      </c>
      <c r="E36" s="145">
        <v>28</v>
      </c>
      <c r="F36" s="11">
        <v>41</v>
      </c>
      <c r="G36" s="146">
        <v>68</v>
      </c>
      <c r="H36" s="29">
        <v>91</v>
      </c>
    </row>
    <row r="37" spans="2:8" ht="15.75" x14ac:dyDescent="0.25">
      <c r="B37" s="21"/>
      <c r="C37" s="15"/>
      <c r="D37" s="15"/>
      <c r="E37" s="9"/>
      <c r="F37" s="9"/>
      <c r="G37" s="58"/>
      <c r="H37" s="28"/>
    </row>
    <row r="38" spans="2:8" ht="15.75" x14ac:dyDescent="0.25">
      <c r="B38" s="12"/>
      <c r="C38" s="16" t="s">
        <v>82</v>
      </c>
      <c r="D38" s="15"/>
      <c r="E38" s="11"/>
      <c r="F38" s="11"/>
      <c r="G38" s="58"/>
      <c r="H38" s="29"/>
    </row>
    <row r="39" spans="2:8" ht="15.75" x14ac:dyDescent="0.25">
      <c r="B39" s="12"/>
      <c r="C39" s="13" t="s">
        <v>83</v>
      </c>
      <c r="D39" s="15"/>
      <c r="E39" s="11" t="s">
        <v>71</v>
      </c>
      <c r="F39" s="11" t="s">
        <v>71</v>
      </c>
      <c r="G39" s="29" t="s">
        <v>71</v>
      </c>
      <c r="H39" s="29" t="s">
        <v>71</v>
      </c>
    </row>
    <row r="40" spans="2:8" ht="15.75" x14ac:dyDescent="0.25">
      <c r="B40" s="12"/>
      <c r="C40" s="13" t="s">
        <v>84</v>
      </c>
      <c r="D40" s="15"/>
      <c r="E40" s="11" t="s">
        <v>238</v>
      </c>
      <c r="F40" s="11" t="s">
        <v>227</v>
      </c>
      <c r="G40" s="29" t="s">
        <v>239</v>
      </c>
      <c r="H40" s="29" t="s">
        <v>228</v>
      </c>
    </row>
    <row r="41" spans="2:8" ht="15.75" x14ac:dyDescent="0.25">
      <c r="B41" s="40"/>
      <c r="C41" s="50"/>
      <c r="D41" s="50"/>
      <c r="E41" s="51"/>
      <c r="F41" s="51"/>
      <c r="G41" s="9"/>
      <c r="H41" s="66"/>
    </row>
    <row r="42" spans="2:8" ht="15.75" x14ac:dyDescent="0.25">
      <c r="B42" s="40"/>
      <c r="C42" s="50"/>
      <c r="D42" s="50"/>
      <c r="E42" s="51"/>
      <c r="F42" s="51"/>
      <c r="G42" s="9"/>
      <c r="H42" s="66"/>
    </row>
    <row r="43" spans="2:8" ht="16.5" thickBot="1" x14ac:dyDescent="0.3">
      <c r="B43" s="22"/>
      <c r="C43" s="23"/>
      <c r="D43" s="24"/>
      <c r="E43" s="25"/>
      <c r="F43" s="25"/>
      <c r="G43" s="25"/>
      <c r="H43" s="7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="55" zoomScaleNormal="55" workbookViewId="0">
      <selection activeCell="G34" sqref="G34"/>
    </sheetView>
  </sheetViews>
  <sheetFormatPr baseColWidth="10" defaultRowHeight="15.75" x14ac:dyDescent="0.25"/>
  <cols>
    <col min="1" max="1" width="10" style="6" customWidth="1"/>
    <col min="2" max="2" width="30.42578125" style="6" customWidth="1"/>
    <col min="3" max="3" width="11.42578125" style="6"/>
    <col min="4" max="5" width="25.42578125" style="6" customWidth="1"/>
    <col min="6" max="7" width="23" style="6" customWidth="1"/>
    <col min="8" max="8" width="23.5703125" style="6" customWidth="1"/>
    <col min="9" max="258" width="11.42578125" style="6"/>
    <col min="259" max="259" width="10" style="6" customWidth="1"/>
    <col min="260" max="260" width="30.42578125" style="6" customWidth="1"/>
    <col min="261" max="261" width="11.42578125" style="6"/>
    <col min="262" max="262" width="25.42578125" style="6" customWidth="1"/>
    <col min="263" max="263" width="23" style="6" customWidth="1"/>
    <col min="264" max="264" width="23.5703125" style="6" customWidth="1"/>
    <col min="265" max="514" width="11.42578125" style="6"/>
    <col min="515" max="515" width="10" style="6" customWidth="1"/>
    <col min="516" max="516" width="30.42578125" style="6" customWidth="1"/>
    <col min="517" max="517" width="11.42578125" style="6"/>
    <col min="518" max="518" width="25.42578125" style="6" customWidth="1"/>
    <col min="519" max="519" width="23" style="6" customWidth="1"/>
    <col min="520" max="520" width="23.5703125" style="6" customWidth="1"/>
    <col min="521" max="770" width="11.42578125" style="6"/>
    <col min="771" max="771" width="10" style="6" customWidth="1"/>
    <col min="772" max="772" width="30.42578125" style="6" customWidth="1"/>
    <col min="773" max="773" width="11.42578125" style="6"/>
    <col min="774" max="774" width="25.42578125" style="6" customWidth="1"/>
    <col min="775" max="775" width="23" style="6" customWidth="1"/>
    <col min="776" max="776" width="23.5703125" style="6" customWidth="1"/>
    <col min="777" max="1026" width="11.42578125" style="6"/>
    <col min="1027" max="1027" width="10" style="6" customWidth="1"/>
    <col min="1028" max="1028" width="30.42578125" style="6" customWidth="1"/>
    <col min="1029" max="1029" width="11.42578125" style="6"/>
    <col min="1030" max="1030" width="25.42578125" style="6" customWidth="1"/>
    <col min="1031" max="1031" width="23" style="6" customWidth="1"/>
    <col min="1032" max="1032" width="23.5703125" style="6" customWidth="1"/>
    <col min="1033" max="1282" width="11.42578125" style="6"/>
    <col min="1283" max="1283" width="10" style="6" customWidth="1"/>
    <col min="1284" max="1284" width="30.42578125" style="6" customWidth="1"/>
    <col min="1285" max="1285" width="11.42578125" style="6"/>
    <col min="1286" max="1286" width="25.42578125" style="6" customWidth="1"/>
    <col min="1287" max="1287" width="23" style="6" customWidth="1"/>
    <col min="1288" max="1288" width="23.5703125" style="6" customWidth="1"/>
    <col min="1289" max="1538" width="11.42578125" style="6"/>
    <col min="1539" max="1539" width="10" style="6" customWidth="1"/>
    <col min="1540" max="1540" width="30.42578125" style="6" customWidth="1"/>
    <col min="1541" max="1541" width="11.42578125" style="6"/>
    <col min="1542" max="1542" width="25.42578125" style="6" customWidth="1"/>
    <col min="1543" max="1543" width="23" style="6" customWidth="1"/>
    <col min="1544" max="1544" width="23.5703125" style="6" customWidth="1"/>
    <col min="1545" max="1794" width="11.42578125" style="6"/>
    <col min="1795" max="1795" width="10" style="6" customWidth="1"/>
    <col min="1796" max="1796" width="30.42578125" style="6" customWidth="1"/>
    <col min="1797" max="1797" width="11.42578125" style="6"/>
    <col min="1798" max="1798" width="25.42578125" style="6" customWidth="1"/>
    <col min="1799" max="1799" width="23" style="6" customWidth="1"/>
    <col min="1800" max="1800" width="23.5703125" style="6" customWidth="1"/>
    <col min="1801" max="2050" width="11.42578125" style="6"/>
    <col min="2051" max="2051" width="10" style="6" customWidth="1"/>
    <col min="2052" max="2052" width="30.42578125" style="6" customWidth="1"/>
    <col min="2053" max="2053" width="11.42578125" style="6"/>
    <col min="2054" max="2054" width="25.42578125" style="6" customWidth="1"/>
    <col min="2055" max="2055" width="23" style="6" customWidth="1"/>
    <col min="2056" max="2056" width="23.5703125" style="6" customWidth="1"/>
    <col min="2057" max="2306" width="11.42578125" style="6"/>
    <col min="2307" max="2307" width="10" style="6" customWidth="1"/>
    <col min="2308" max="2308" width="30.42578125" style="6" customWidth="1"/>
    <col min="2309" max="2309" width="11.42578125" style="6"/>
    <col min="2310" max="2310" width="25.42578125" style="6" customWidth="1"/>
    <col min="2311" max="2311" width="23" style="6" customWidth="1"/>
    <col min="2312" max="2312" width="23.5703125" style="6" customWidth="1"/>
    <col min="2313" max="2562" width="11.42578125" style="6"/>
    <col min="2563" max="2563" width="10" style="6" customWidth="1"/>
    <col min="2564" max="2564" width="30.42578125" style="6" customWidth="1"/>
    <col min="2565" max="2565" width="11.42578125" style="6"/>
    <col min="2566" max="2566" width="25.42578125" style="6" customWidth="1"/>
    <col min="2567" max="2567" width="23" style="6" customWidth="1"/>
    <col min="2568" max="2568" width="23.5703125" style="6" customWidth="1"/>
    <col min="2569" max="2818" width="11.42578125" style="6"/>
    <col min="2819" max="2819" width="10" style="6" customWidth="1"/>
    <col min="2820" max="2820" width="30.42578125" style="6" customWidth="1"/>
    <col min="2821" max="2821" width="11.42578125" style="6"/>
    <col min="2822" max="2822" width="25.42578125" style="6" customWidth="1"/>
    <col min="2823" max="2823" width="23" style="6" customWidth="1"/>
    <col min="2824" max="2824" width="23.5703125" style="6" customWidth="1"/>
    <col min="2825" max="3074" width="11.42578125" style="6"/>
    <col min="3075" max="3075" width="10" style="6" customWidth="1"/>
    <col min="3076" max="3076" width="30.42578125" style="6" customWidth="1"/>
    <col min="3077" max="3077" width="11.42578125" style="6"/>
    <col min="3078" max="3078" width="25.42578125" style="6" customWidth="1"/>
    <col min="3079" max="3079" width="23" style="6" customWidth="1"/>
    <col min="3080" max="3080" width="23.5703125" style="6" customWidth="1"/>
    <col min="3081" max="3330" width="11.42578125" style="6"/>
    <col min="3331" max="3331" width="10" style="6" customWidth="1"/>
    <col min="3332" max="3332" width="30.42578125" style="6" customWidth="1"/>
    <col min="3333" max="3333" width="11.42578125" style="6"/>
    <col min="3334" max="3334" width="25.42578125" style="6" customWidth="1"/>
    <col min="3335" max="3335" width="23" style="6" customWidth="1"/>
    <col min="3336" max="3336" width="23.5703125" style="6" customWidth="1"/>
    <col min="3337" max="3586" width="11.42578125" style="6"/>
    <col min="3587" max="3587" width="10" style="6" customWidth="1"/>
    <col min="3588" max="3588" width="30.42578125" style="6" customWidth="1"/>
    <col min="3589" max="3589" width="11.42578125" style="6"/>
    <col min="3590" max="3590" width="25.42578125" style="6" customWidth="1"/>
    <col min="3591" max="3591" width="23" style="6" customWidth="1"/>
    <col min="3592" max="3592" width="23.5703125" style="6" customWidth="1"/>
    <col min="3593" max="3842" width="11.42578125" style="6"/>
    <col min="3843" max="3843" width="10" style="6" customWidth="1"/>
    <col min="3844" max="3844" width="30.42578125" style="6" customWidth="1"/>
    <col min="3845" max="3845" width="11.42578125" style="6"/>
    <col min="3846" max="3846" width="25.42578125" style="6" customWidth="1"/>
    <col min="3847" max="3847" width="23" style="6" customWidth="1"/>
    <col min="3848" max="3848" width="23.5703125" style="6" customWidth="1"/>
    <col min="3849" max="4098" width="11.42578125" style="6"/>
    <col min="4099" max="4099" width="10" style="6" customWidth="1"/>
    <col min="4100" max="4100" width="30.42578125" style="6" customWidth="1"/>
    <col min="4101" max="4101" width="11.42578125" style="6"/>
    <col min="4102" max="4102" width="25.42578125" style="6" customWidth="1"/>
    <col min="4103" max="4103" width="23" style="6" customWidth="1"/>
    <col min="4104" max="4104" width="23.5703125" style="6" customWidth="1"/>
    <col min="4105" max="4354" width="11.42578125" style="6"/>
    <col min="4355" max="4355" width="10" style="6" customWidth="1"/>
    <col min="4356" max="4356" width="30.42578125" style="6" customWidth="1"/>
    <col min="4357" max="4357" width="11.42578125" style="6"/>
    <col min="4358" max="4358" width="25.42578125" style="6" customWidth="1"/>
    <col min="4359" max="4359" width="23" style="6" customWidth="1"/>
    <col min="4360" max="4360" width="23.5703125" style="6" customWidth="1"/>
    <col min="4361" max="4610" width="11.42578125" style="6"/>
    <col min="4611" max="4611" width="10" style="6" customWidth="1"/>
    <col min="4612" max="4612" width="30.42578125" style="6" customWidth="1"/>
    <col min="4613" max="4613" width="11.42578125" style="6"/>
    <col min="4614" max="4614" width="25.42578125" style="6" customWidth="1"/>
    <col min="4615" max="4615" width="23" style="6" customWidth="1"/>
    <col min="4616" max="4616" width="23.5703125" style="6" customWidth="1"/>
    <col min="4617" max="4866" width="11.42578125" style="6"/>
    <col min="4867" max="4867" width="10" style="6" customWidth="1"/>
    <col min="4868" max="4868" width="30.42578125" style="6" customWidth="1"/>
    <col min="4869" max="4869" width="11.42578125" style="6"/>
    <col min="4870" max="4870" width="25.42578125" style="6" customWidth="1"/>
    <col min="4871" max="4871" width="23" style="6" customWidth="1"/>
    <col min="4872" max="4872" width="23.5703125" style="6" customWidth="1"/>
    <col min="4873" max="5122" width="11.42578125" style="6"/>
    <col min="5123" max="5123" width="10" style="6" customWidth="1"/>
    <col min="5124" max="5124" width="30.42578125" style="6" customWidth="1"/>
    <col min="5125" max="5125" width="11.42578125" style="6"/>
    <col min="5126" max="5126" width="25.42578125" style="6" customWidth="1"/>
    <col min="5127" max="5127" width="23" style="6" customWidth="1"/>
    <col min="5128" max="5128" width="23.5703125" style="6" customWidth="1"/>
    <col min="5129" max="5378" width="11.42578125" style="6"/>
    <col min="5379" max="5379" width="10" style="6" customWidth="1"/>
    <col min="5380" max="5380" width="30.42578125" style="6" customWidth="1"/>
    <col min="5381" max="5381" width="11.42578125" style="6"/>
    <col min="5382" max="5382" width="25.42578125" style="6" customWidth="1"/>
    <col min="5383" max="5383" width="23" style="6" customWidth="1"/>
    <col min="5384" max="5384" width="23.5703125" style="6" customWidth="1"/>
    <col min="5385" max="5634" width="11.42578125" style="6"/>
    <col min="5635" max="5635" width="10" style="6" customWidth="1"/>
    <col min="5636" max="5636" width="30.42578125" style="6" customWidth="1"/>
    <col min="5637" max="5637" width="11.42578125" style="6"/>
    <col min="5638" max="5638" width="25.42578125" style="6" customWidth="1"/>
    <col min="5639" max="5639" width="23" style="6" customWidth="1"/>
    <col min="5640" max="5640" width="23.5703125" style="6" customWidth="1"/>
    <col min="5641" max="5890" width="11.42578125" style="6"/>
    <col min="5891" max="5891" width="10" style="6" customWidth="1"/>
    <col min="5892" max="5892" width="30.42578125" style="6" customWidth="1"/>
    <col min="5893" max="5893" width="11.42578125" style="6"/>
    <col min="5894" max="5894" width="25.42578125" style="6" customWidth="1"/>
    <col min="5895" max="5895" width="23" style="6" customWidth="1"/>
    <col min="5896" max="5896" width="23.5703125" style="6" customWidth="1"/>
    <col min="5897" max="6146" width="11.42578125" style="6"/>
    <col min="6147" max="6147" width="10" style="6" customWidth="1"/>
    <col min="6148" max="6148" width="30.42578125" style="6" customWidth="1"/>
    <col min="6149" max="6149" width="11.42578125" style="6"/>
    <col min="6150" max="6150" width="25.42578125" style="6" customWidth="1"/>
    <col min="6151" max="6151" width="23" style="6" customWidth="1"/>
    <col min="6152" max="6152" width="23.5703125" style="6" customWidth="1"/>
    <col min="6153" max="6402" width="11.42578125" style="6"/>
    <col min="6403" max="6403" width="10" style="6" customWidth="1"/>
    <col min="6404" max="6404" width="30.42578125" style="6" customWidth="1"/>
    <col min="6405" max="6405" width="11.42578125" style="6"/>
    <col min="6406" max="6406" width="25.42578125" style="6" customWidth="1"/>
    <col min="6407" max="6407" width="23" style="6" customWidth="1"/>
    <col min="6408" max="6408" width="23.5703125" style="6" customWidth="1"/>
    <col min="6409" max="6658" width="11.42578125" style="6"/>
    <col min="6659" max="6659" width="10" style="6" customWidth="1"/>
    <col min="6660" max="6660" width="30.42578125" style="6" customWidth="1"/>
    <col min="6661" max="6661" width="11.42578125" style="6"/>
    <col min="6662" max="6662" width="25.42578125" style="6" customWidth="1"/>
    <col min="6663" max="6663" width="23" style="6" customWidth="1"/>
    <col min="6664" max="6664" width="23.5703125" style="6" customWidth="1"/>
    <col min="6665" max="6914" width="11.42578125" style="6"/>
    <col min="6915" max="6915" width="10" style="6" customWidth="1"/>
    <col min="6916" max="6916" width="30.42578125" style="6" customWidth="1"/>
    <col min="6917" max="6917" width="11.42578125" style="6"/>
    <col min="6918" max="6918" width="25.42578125" style="6" customWidth="1"/>
    <col min="6919" max="6919" width="23" style="6" customWidth="1"/>
    <col min="6920" max="6920" width="23.5703125" style="6" customWidth="1"/>
    <col min="6921" max="7170" width="11.42578125" style="6"/>
    <col min="7171" max="7171" width="10" style="6" customWidth="1"/>
    <col min="7172" max="7172" width="30.42578125" style="6" customWidth="1"/>
    <col min="7173" max="7173" width="11.42578125" style="6"/>
    <col min="7174" max="7174" width="25.42578125" style="6" customWidth="1"/>
    <col min="7175" max="7175" width="23" style="6" customWidth="1"/>
    <col min="7176" max="7176" width="23.5703125" style="6" customWidth="1"/>
    <col min="7177" max="7426" width="11.42578125" style="6"/>
    <col min="7427" max="7427" width="10" style="6" customWidth="1"/>
    <col min="7428" max="7428" width="30.42578125" style="6" customWidth="1"/>
    <col min="7429" max="7429" width="11.42578125" style="6"/>
    <col min="7430" max="7430" width="25.42578125" style="6" customWidth="1"/>
    <col min="7431" max="7431" width="23" style="6" customWidth="1"/>
    <col min="7432" max="7432" width="23.5703125" style="6" customWidth="1"/>
    <col min="7433" max="7682" width="11.42578125" style="6"/>
    <col min="7683" max="7683" width="10" style="6" customWidth="1"/>
    <col min="7684" max="7684" width="30.42578125" style="6" customWidth="1"/>
    <col min="7685" max="7685" width="11.42578125" style="6"/>
    <col min="7686" max="7686" width="25.42578125" style="6" customWidth="1"/>
    <col min="7687" max="7687" width="23" style="6" customWidth="1"/>
    <col min="7688" max="7688" width="23.5703125" style="6" customWidth="1"/>
    <col min="7689" max="7938" width="11.42578125" style="6"/>
    <col min="7939" max="7939" width="10" style="6" customWidth="1"/>
    <col min="7940" max="7940" width="30.42578125" style="6" customWidth="1"/>
    <col min="7941" max="7941" width="11.42578125" style="6"/>
    <col min="7942" max="7942" width="25.42578125" style="6" customWidth="1"/>
    <col min="7943" max="7943" width="23" style="6" customWidth="1"/>
    <col min="7944" max="7944" width="23.5703125" style="6" customWidth="1"/>
    <col min="7945" max="8194" width="11.42578125" style="6"/>
    <col min="8195" max="8195" width="10" style="6" customWidth="1"/>
    <col min="8196" max="8196" width="30.42578125" style="6" customWidth="1"/>
    <col min="8197" max="8197" width="11.42578125" style="6"/>
    <col min="8198" max="8198" width="25.42578125" style="6" customWidth="1"/>
    <col min="8199" max="8199" width="23" style="6" customWidth="1"/>
    <col min="8200" max="8200" width="23.5703125" style="6" customWidth="1"/>
    <col min="8201" max="8450" width="11.42578125" style="6"/>
    <col min="8451" max="8451" width="10" style="6" customWidth="1"/>
    <col min="8452" max="8452" width="30.42578125" style="6" customWidth="1"/>
    <col min="8453" max="8453" width="11.42578125" style="6"/>
    <col min="8454" max="8454" width="25.42578125" style="6" customWidth="1"/>
    <col min="8455" max="8455" width="23" style="6" customWidth="1"/>
    <col min="8456" max="8456" width="23.5703125" style="6" customWidth="1"/>
    <col min="8457" max="8706" width="11.42578125" style="6"/>
    <col min="8707" max="8707" width="10" style="6" customWidth="1"/>
    <col min="8708" max="8708" width="30.42578125" style="6" customWidth="1"/>
    <col min="8709" max="8709" width="11.42578125" style="6"/>
    <col min="8710" max="8710" width="25.42578125" style="6" customWidth="1"/>
    <col min="8711" max="8711" width="23" style="6" customWidth="1"/>
    <col min="8712" max="8712" width="23.5703125" style="6" customWidth="1"/>
    <col min="8713" max="8962" width="11.42578125" style="6"/>
    <col min="8963" max="8963" width="10" style="6" customWidth="1"/>
    <col min="8964" max="8964" width="30.42578125" style="6" customWidth="1"/>
    <col min="8965" max="8965" width="11.42578125" style="6"/>
    <col min="8966" max="8966" width="25.42578125" style="6" customWidth="1"/>
    <col min="8967" max="8967" width="23" style="6" customWidth="1"/>
    <col min="8968" max="8968" width="23.5703125" style="6" customWidth="1"/>
    <col min="8969" max="9218" width="11.42578125" style="6"/>
    <col min="9219" max="9219" width="10" style="6" customWidth="1"/>
    <col min="9220" max="9220" width="30.42578125" style="6" customWidth="1"/>
    <col min="9221" max="9221" width="11.42578125" style="6"/>
    <col min="9222" max="9222" width="25.42578125" style="6" customWidth="1"/>
    <col min="9223" max="9223" width="23" style="6" customWidth="1"/>
    <col min="9224" max="9224" width="23.5703125" style="6" customWidth="1"/>
    <col min="9225" max="9474" width="11.42578125" style="6"/>
    <col min="9475" max="9475" width="10" style="6" customWidth="1"/>
    <col min="9476" max="9476" width="30.42578125" style="6" customWidth="1"/>
    <col min="9477" max="9477" width="11.42578125" style="6"/>
    <col min="9478" max="9478" width="25.42578125" style="6" customWidth="1"/>
    <col min="9479" max="9479" width="23" style="6" customWidth="1"/>
    <col min="9480" max="9480" width="23.5703125" style="6" customWidth="1"/>
    <col min="9481" max="9730" width="11.42578125" style="6"/>
    <col min="9731" max="9731" width="10" style="6" customWidth="1"/>
    <col min="9732" max="9732" width="30.42578125" style="6" customWidth="1"/>
    <col min="9733" max="9733" width="11.42578125" style="6"/>
    <col min="9734" max="9734" width="25.42578125" style="6" customWidth="1"/>
    <col min="9735" max="9735" width="23" style="6" customWidth="1"/>
    <col min="9736" max="9736" width="23.5703125" style="6" customWidth="1"/>
    <col min="9737" max="9986" width="11.42578125" style="6"/>
    <col min="9987" max="9987" width="10" style="6" customWidth="1"/>
    <col min="9988" max="9988" width="30.42578125" style="6" customWidth="1"/>
    <col min="9989" max="9989" width="11.42578125" style="6"/>
    <col min="9990" max="9990" width="25.42578125" style="6" customWidth="1"/>
    <col min="9991" max="9991" width="23" style="6" customWidth="1"/>
    <col min="9992" max="9992" width="23.5703125" style="6" customWidth="1"/>
    <col min="9993" max="10242" width="11.42578125" style="6"/>
    <col min="10243" max="10243" width="10" style="6" customWidth="1"/>
    <col min="10244" max="10244" width="30.42578125" style="6" customWidth="1"/>
    <col min="10245" max="10245" width="11.42578125" style="6"/>
    <col min="10246" max="10246" width="25.42578125" style="6" customWidth="1"/>
    <col min="10247" max="10247" width="23" style="6" customWidth="1"/>
    <col min="10248" max="10248" width="23.5703125" style="6" customWidth="1"/>
    <col min="10249" max="10498" width="11.42578125" style="6"/>
    <col min="10499" max="10499" width="10" style="6" customWidth="1"/>
    <col min="10500" max="10500" width="30.42578125" style="6" customWidth="1"/>
    <col min="10501" max="10501" width="11.42578125" style="6"/>
    <col min="10502" max="10502" width="25.42578125" style="6" customWidth="1"/>
    <col min="10503" max="10503" width="23" style="6" customWidth="1"/>
    <col min="10504" max="10504" width="23.5703125" style="6" customWidth="1"/>
    <col min="10505" max="10754" width="11.42578125" style="6"/>
    <col min="10755" max="10755" width="10" style="6" customWidth="1"/>
    <col min="10756" max="10756" width="30.42578125" style="6" customWidth="1"/>
    <col min="10757" max="10757" width="11.42578125" style="6"/>
    <col min="10758" max="10758" width="25.42578125" style="6" customWidth="1"/>
    <col min="10759" max="10759" width="23" style="6" customWidth="1"/>
    <col min="10760" max="10760" width="23.5703125" style="6" customWidth="1"/>
    <col min="10761" max="11010" width="11.42578125" style="6"/>
    <col min="11011" max="11011" width="10" style="6" customWidth="1"/>
    <col min="11012" max="11012" width="30.42578125" style="6" customWidth="1"/>
    <col min="11013" max="11013" width="11.42578125" style="6"/>
    <col min="11014" max="11014" width="25.42578125" style="6" customWidth="1"/>
    <col min="11015" max="11015" width="23" style="6" customWidth="1"/>
    <col min="11016" max="11016" width="23.5703125" style="6" customWidth="1"/>
    <col min="11017" max="11266" width="11.42578125" style="6"/>
    <col min="11267" max="11267" width="10" style="6" customWidth="1"/>
    <col min="11268" max="11268" width="30.42578125" style="6" customWidth="1"/>
    <col min="11269" max="11269" width="11.42578125" style="6"/>
    <col min="11270" max="11270" width="25.42578125" style="6" customWidth="1"/>
    <col min="11271" max="11271" width="23" style="6" customWidth="1"/>
    <col min="11272" max="11272" width="23.5703125" style="6" customWidth="1"/>
    <col min="11273" max="11522" width="11.42578125" style="6"/>
    <col min="11523" max="11523" width="10" style="6" customWidth="1"/>
    <col min="11524" max="11524" width="30.42578125" style="6" customWidth="1"/>
    <col min="11525" max="11525" width="11.42578125" style="6"/>
    <col min="11526" max="11526" width="25.42578125" style="6" customWidth="1"/>
    <col min="11527" max="11527" width="23" style="6" customWidth="1"/>
    <col min="11528" max="11528" width="23.5703125" style="6" customWidth="1"/>
    <col min="11529" max="11778" width="11.42578125" style="6"/>
    <col min="11779" max="11779" width="10" style="6" customWidth="1"/>
    <col min="11780" max="11780" width="30.42578125" style="6" customWidth="1"/>
    <col min="11781" max="11781" width="11.42578125" style="6"/>
    <col min="11782" max="11782" width="25.42578125" style="6" customWidth="1"/>
    <col min="11783" max="11783" width="23" style="6" customWidth="1"/>
    <col min="11784" max="11784" width="23.5703125" style="6" customWidth="1"/>
    <col min="11785" max="12034" width="11.42578125" style="6"/>
    <col min="12035" max="12035" width="10" style="6" customWidth="1"/>
    <col min="12036" max="12036" width="30.42578125" style="6" customWidth="1"/>
    <col min="12037" max="12037" width="11.42578125" style="6"/>
    <col min="12038" max="12038" width="25.42578125" style="6" customWidth="1"/>
    <col min="12039" max="12039" width="23" style="6" customWidth="1"/>
    <col min="12040" max="12040" width="23.5703125" style="6" customWidth="1"/>
    <col min="12041" max="12290" width="11.42578125" style="6"/>
    <col min="12291" max="12291" width="10" style="6" customWidth="1"/>
    <col min="12292" max="12292" width="30.42578125" style="6" customWidth="1"/>
    <col min="12293" max="12293" width="11.42578125" style="6"/>
    <col min="12294" max="12294" width="25.42578125" style="6" customWidth="1"/>
    <col min="12295" max="12295" width="23" style="6" customWidth="1"/>
    <col min="12296" max="12296" width="23.5703125" style="6" customWidth="1"/>
    <col min="12297" max="12546" width="11.42578125" style="6"/>
    <col min="12547" max="12547" width="10" style="6" customWidth="1"/>
    <col min="12548" max="12548" width="30.42578125" style="6" customWidth="1"/>
    <col min="12549" max="12549" width="11.42578125" style="6"/>
    <col min="12550" max="12550" width="25.42578125" style="6" customWidth="1"/>
    <col min="12551" max="12551" width="23" style="6" customWidth="1"/>
    <col min="12552" max="12552" width="23.5703125" style="6" customWidth="1"/>
    <col min="12553" max="12802" width="11.42578125" style="6"/>
    <col min="12803" max="12803" width="10" style="6" customWidth="1"/>
    <col min="12804" max="12804" width="30.42578125" style="6" customWidth="1"/>
    <col min="12805" max="12805" width="11.42578125" style="6"/>
    <col min="12806" max="12806" width="25.42578125" style="6" customWidth="1"/>
    <col min="12807" max="12807" width="23" style="6" customWidth="1"/>
    <col min="12808" max="12808" width="23.5703125" style="6" customWidth="1"/>
    <col min="12809" max="13058" width="11.42578125" style="6"/>
    <col min="13059" max="13059" width="10" style="6" customWidth="1"/>
    <col min="13060" max="13060" width="30.42578125" style="6" customWidth="1"/>
    <col min="13061" max="13061" width="11.42578125" style="6"/>
    <col min="13062" max="13062" width="25.42578125" style="6" customWidth="1"/>
    <col min="13063" max="13063" width="23" style="6" customWidth="1"/>
    <col min="13064" max="13064" width="23.5703125" style="6" customWidth="1"/>
    <col min="13065" max="13314" width="11.42578125" style="6"/>
    <col min="13315" max="13315" width="10" style="6" customWidth="1"/>
    <col min="13316" max="13316" width="30.42578125" style="6" customWidth="1"/>
    <col min="13317" max="13317" width="11.42578125" style="6"/>
    <col min="13318" max="13318" width="25.42578125" style="6" customWidth="1"/>
    <col min="13319" max="13319" width="23" style="6" customWidth="1"/>
    <col min="13320" max="13320" width="23.5703125" style="6" customWidth="1"/>
    <col min="13321" max="13570" width="11.42578125" style="6"/>
    <col min="13571" max="13571" width="10" style="6" customWidth="1"/>
    <col min="13572" max="13572" width="30.42578125" style="6" customWidth="1"/>
    <col min="13573" max="13573" width="11.42578125" style="6"/>
    <col min="13574" max="13574" width="25.42578125" style="6" customWidth="1"/>
    <col min="13575" max="13575" width="23" style="6" customWidth="1"/>
    <col min="13576" max="13576" width="23.5703125" style="6" customWidth="1"/>
    <col min="13577" max="13826" width="11.42578125" style="6"/>
    <col min="13827" max="13827" width="10" style="6" customWidth="1"/>
    <col min="13828" max="13828" width="30.42578125" style="6" customWidth="1"/>
    <col min="13829" max="13829" width="11.42578125" style="6"/>
    <col min="13830" max="13830" width="25.42578125" style="6" customWidth="1"/>
    <col min="13831" max="13831" width="23" style="6" customWidth="1"/>
    <col min="13832" max="13832" width="23.5703125" style="6" customWidth="1"/>
    <col min="13833" max="14082" width="11.42578125" style="6"/>
    <col min="14083" max="14083" width="10" style="6" customWidth="1"/>
    <col min="14084" max="14084" width="30.42578125" style="6" customWidth="1"/>
    <col min="14085" max="14085" width="11.42578125" style="6"/>
    <col min="14086" max="14086" width="25.42578125" style="6" customWidth="1"/>
    <col min="14087" max="14087" width="23" style="6" customWidth="1"/>
    <col min="14088" max="14088" width="23.5703125" style="6" customWidth="1"/>
    <col min="14089" max="14338" width="11.42578125" style="6"/>
    <col min="14339" max="14339" width="10" style="6" customWidth="1"/>
    <col min="14340" max="14340" width="30.42578125" style="6" customWidth="1"/>
    <col min="14341" max="14341" width="11.42578125" style="6"/>
    <col min="14342" max="14342" width="25.42578125" style="6" customWidth="1"/>
    <col min="14343" max="14343" width="23" style="6" customWidth="1"/>
    <col min="14344" max="14344" width="23.5703125" style="6" customWidth="1"/>
    <col min="14345" max="14594" width="11.42578125" style="6"/>
    <col min="14595" max="14595" width="10" style="6" customWidth="1"/>
    <col min="14596" max="14596" width="30.42578125" style="6" customWidth="1"/>
    <col min="14597" max="14597" width="11.42578125" style="6"/>
    <col min="14598" max="14598" width="25.42578125" style="6" customWidth="1"/>
    <col min="14599" max="14599" width="23" style="6" customWidth="1"/>
    <col min="14600" max="14600" width="23.5703125" style="6" customWidth="1"/>
    <col min="14601" max="14850" width="11.42578125" style="6"/>
    <col min="14851" max="14851" width="10" style="6" customWidth="1"/>
    <col min="14852" max="14852" width="30.42578125" style="6" customWidth="1"/>
    <col min="14853" max="14853" width="11.42578125" style="6"/>
    <col min="14854" max="14854" width="25.42578125" style="6" customWidth="1"/>
    <col min="14855" max="14855" width="23" style="6" customWidth="1"/>
    <col min="14856" max="14856" width="23.5703125" style="6" customWidth="1"/>
    <col min="14857" max="15106" width="11.42578125" style="6"/>
    <col min="15107" max="15107" width="10" style="6" customWidth="1"/>
    <col min="15108" max="15108" width="30.42578125" style="6" customWidth="1"/>
    <col min="15109" max="15109" width="11.42578125" style="6"/>
    <col min="15110" max="15110" width="25.42578125" style="6" customWidth="1"/>
    <col min="15111" max="15111" width="23" style="6" customWidth="1"/>
    <col min="15112" max="15112" width="23.5703125" style="6" customWidth="1"/>
    <col min="15113" max="15362" width="11.42578125" style="6"/>
    <col min="15363" max="15363" width="10" style="6" customWidth="1"/>
    <col min="15364" max="15364" width="30.42578125" style="6" customWidth="1"/>
    <col min="15365" max="15365" width="11.42578125" style="6"/>
    <col min="15366" max="15366" width="25.42578125" style="6" customWidth="1"/>
    <col min="15367" max="15367" width="23" style="6" customWidth="1"/>
    <col min="15368" max="15368" width="23.5703125" style="6" customWidth="1"/>
    <col min="15369" max="15618" width="11.42578125" style="6"/>
    <col min="15619" max="15619" width="10" style="6" customWidth="1"/>
    <col min="15620" max="15620" width="30.42578125" style="6" customWidth="1"/>
    <col min="15621" max="15621" width="11.42578125" style="6"/>
    <col min="15622" max="15622" width="25.42578125" style="6" customWidth="1"/>
    <col min="15623" max="15623" width="23" style="6" customWidth="1"/>
    <col min="15624" max="15624" width="23.5703125" style="6" customWidth="1"/>
    <col min="15625" max="15874" width="11.42578125" style="6"/>
    <col min="15875" max="15875" width="10" style="6" customWidth="1"/>
    <col min="15876" max="15876" width="30.42578125" style="6" customWidth="1"/>
    <col min="15877" max="15877" width="11.42578125" style="6"/>
    <col min="15878" max="15878" width="25.42578125" style="6" customWidth="1"/>
    <col min="15879" max="15879" width="23" style="6" customWidth="1"/>
    <col min="15880" max="15880" width="23.5703125" style="6" customWidth="1"/>
    <col min="15881" max="16130" width="11.42578125" style="6"/>
    <col min="16131" max="16131" width="10" style="6" customWidth="1"/>
    <col min="16132" max="16132" width="30.42578125" style="6" customWidth="1"/>
    <col min="16133" max="16133" width="11.42578125" style="6"/>
    <col min="16134" max="16134" width="25.42578125" style="6" customWidth="1"/>
    <col min="16135" max="16135" width="23" style="6" customWidth="1"/>
    <col min="16136" max="16136" width="23.5703125" style="6" customWidth="1"/>
    <col min="16137" max="16384" width="11.42578125" style="6"/>
  </cols>
  <sheetData>
    <row r="1" spans="1:8" x14ac:dyDescent="0.25">
      <c r="A1" s="44" t="s">
        <v>72</v>
      </c>
      <c r="B1" s="44" t="s">
        <v>81</v>
      </c>
    </row>
    <row r="2" spans="1:8" x14ac:dyDescent="0.25">
      <c r="A2" s="44" t="s">
        <v>73</v>
      </c>
      <c r="B2" s="44" t="s">
        <v>213</v>
      </c>
    </row>
    <row r="3" spans="1:8" x14ac:dyDescent="0.25">
      <c r="A3" s="44" t="s">
        <v>74</v>
      </c>
      <c r="B3" s="74">
        <v>0</v>
      </c>
    </row>
    <row r="4" spans="1:8" x14ac:dyDescent="0.25">
      <c r="A4" s="44" t="s">
        <v>75</v>
      </c>
      <c r="B4" s="48">
        <v>42657</v>
      </c>
    </row>
    <row r="5" spans="1:8" ht="16.5" thickBot="1" x14ac:dyDescent="0.3">
      <c r="A5" s="54"/>
      <c r="B5" s="54"/>
    </row>
    <row r="6" spans="1:8" x14ac:dyDescent="0.25">
      <c r="A6" s="4"/>
      <c r="B6" s="26"/>
      <c r="C6" s="5"/>
      <c r="D6" s="5"/>
      <c r="E6" s="5"/>
      <c r="F6" s="5"/>
      <c r="G6" s="5"/>
      <c r="H6" s="27"/>
    </row>
    <row r="7" spans="1:8" x14ac:dyDescent="0.25">
      <c r="A7" s="7"/>
      <c r="B7" s="8" t="s">
        <v>4</v>
      </c>
      <c r="C7" s="9"/>
      <c r="D7" s="9">
        <v>1</v>
      </c>
      <c r="E7" s="9">
        <v>1</v>
      </c>
      <c r="F7" s="9">
        <v>1</v>
      </c>
      <c r="G7" s="9">
        <v>1</v>
      </c>
      <c r="H7" s="28">
        <v>1</v>
      </c>
    </row>
    <row r="8" spans="1:8" x14ac:dyDescent="0.25">
      <c r="A8" s="7"/>
      <c r="B8" s="8" t="s">
        <v>5</v>
      </c>
      <c r="C8" s="10"/>
      <c r="D8" s="9" t="s">
        <v>156</v>
      </c>
      <c r="E8" s="9" t="s">
        <v>157</v>
      </c>
      <c r="F8" s="9" t="s">
        <v>115</v>
      </c>
      <c r="G8" s="9" t="s">
        <v>158</v>
      </c>
      <c r="H8" s="28" t="s">
        <v>159</v>
      </c>
    </row>
    <row r="9" spans="1:8" x14ac:dyDescent="0.25">
      <c r="A9" s="7"/>
      <c r="B9" s="8" t="s">
        <v>96</v>
      </c>
      <c r="C9" s="8"/>
      <c r="D9" s="11" t="s">
        <v>116</v>
      </c>
      <c r="E9" s="11" t="s">
        <v>160</v>
      </c>
      <c r="F9" s="11" t="s">
        <v>161</v>
      </c>
      <c r="G9" s="11" t="s">
        <v>117</v>
      </c>
      <c r="H9" s="29" t="s">
        <v>118</v>
      </c>
    </row>
    <row r="10" spans="1:8" x14ac:dyDescent="0.25">
      <c r="A10" s="12"/>
      <c r="B10" s="14"/>
      <c r="C10" s="8"/>
      <c r="D10" s="11"/>
      <c r="E10" s="11"/>
      <c r="F10" s="11"/>
      <c r="G10" s="11"/>
      <c r="H10" s="29"/>
    </row>
    <row r="11" spans="1:8" x14ac:dyDescent="0.25">
      <c r="A11" s="12"/>
      <c r="B11" s="16" t="s">
        <v>119</v>
      </c>
      <c r="C11" s="8"/>
      <c r="D11" s="11"/>
      <c r="E11" s="11"/>
      <c r="F11" s="11"/>
      <c r="G11" s="11"/>
      <c r="H11" s="29"/>
    </row>
    <row r="12" spans="1:8" x14ac:dyDescent="0.25">
      <c r="A12" s="12"/>
      <c r="B12" s="13" t="s">
        <v>37</v>
      </c>
      <c r="C12" s="8"/>
      <c r="D12" s="11" t="s">
        <v>120</v>
      </c>
      <c r="E12" s="11" t="s">
        <v>162</v>
      </c>
      <c r="F12" s="11" t="s">
        <v>121</v>
      </c>
      <c r="G12" s="11" t="s">
        <v>121</v>
      </c>
      <c r="H12" s="29" t="s">
        <v>122</v>
      </c>
    </row>
    <row r="13" spans="1:8" x14ac:dyDescent="0.25">
      <c r="A13" s="12"/>
      <c r="B13" s="13" t="s">
        <v>57</v>
      </c>
      <c r="C13" s="13" t="s">
        <v>12</v>
      </c>
      <c r="D13" s="14">
        <v>60</v>
      </c>
      <c r="E13" s="14" t="s">
        <v>163</v>
      </c>
      <c r="F13" s="14">
        <v>60</v>
      </c>
      <c r="G13" s="14">
        <v>80</v>
      </c>
      <c r="H13" s="31">
        <v>7</v>
      </c>
    </row>
    <row r="14" spans="1:8" x14ac:dyDescent="0.25">
      <c r="A14" s="12"/>
      <c r="B14" s="13" t="s">
        <v>58</v>
      </c>
      <c r="C14" s="20" t="s">
        <v>59</v>
      </c>
      <c r="D14" s="9">
        <v>6</v>
      </c>
      <c r="E14" s="9"/>
      <c r="F14" s="9">
        <v>6</v>
      </c>
      <c r="G14" s="9">
        <v>6</v>
      </c>
      <c r="H14" s="28">
        <v>6</v>
      </c>
    </row>
    <row r="15" spans="1:8" x14ac:dyDescent="0.25">
      <c r="A15" s="12"/>
      <c r="B15" s="16" t="s">
        <v>123</v>
      </c>
      <c r="C15" s="17"/>
      <c r="D15" s="18"/>
      <c r="E15" s="18"/>
      <c r="F15" s="18"/>
      <c r="G15" s="18"/>
      <c r="H15" s="32"/>
    </row>
    <row r="16" spans="1:8" x14ac:dyDescent="0.25">
      <c r="A16" s="12"/>
      <c r="B16" s="13" t="s">
        <v>124</v>
      </c>
      <c r="C16" s="15"/>
      <c r="D16" s="18" t="s">
        <v>125</v>
      </c>
      <c r="E16" s="18" t="s">
        <v>125</v>
      </c>
      <c r="F16" s="18" t="s">
        <v>125</v>
      </c>
      <c r="G16" s="18" t="s">
        <v>125</v>
      </c>
      <c r="H16" s="32" t="s">
        <v>125</v>
      </c>
    </row>
    <row r="17" spans="1:8" x14ac:dyDescent="0.25">
      <c r="A17" s="12"/>
      <c r="B17" s="13" t="s">
        <v>126</v>
      </c>
      <c r="C17" s="15" t="s">
        <v>127</v>
      </c>
      <c r="D17" s="9">
        <v>5000</v>
      </c>
      <c r="E17" s="9">
        <v>2000</v>
      </c>
      <c r="F17" s="9">
        <v>50</v>
      </c>
      <c r="G17" s="9">
        <v>150</v>
      </c>
      <c r="H17" s="28">
        <v>150</v>
      </c>
    </row>
    <row r="18" spans="1:8" x14ac:dyDescent="0.25">
      <c r="A18" s="12"/>
      <c r="B18" s="13" t="s">
        <v>128</v>
      </c>
      <c r="C18" s="15" t="s">
        <v>41</v>
      </c>
      <c r="D18" s="11"/>
      <c r="E18" s="11"/>
      <c r="F18" s="11">
        <v>365</v>
      </c>
      <c r="G18" s="11">
        <v>550</v>
      </c>
      <c r="H18" s="29">
        <v>550</v>
      </c>
    </row>
    <row r="19" spans="1:8" x14ac:dyDescent="0.25">
      <c r="A19" s="12"/>
      <c r="B19" s="13" t="s">
        <v>129</v>
      </c>
      <c r="C19" s="15" t="s">
        <v>41</v>
      </c>
      <c r="D19" s="11">
        <v>2200</v>
      </c>
      <c r="E19" s="11">
        <v>2200</v>
      </c>
      <c r="F19" s="11">
        <v>547</v>
      </c>
      <c r="G19" s="11">
        <v>795</v>
      </c>
      <c r="H19" s="29">
        <v>795</v>
      </c>
    </row>
    <row r="20" spans="1:8" s="19" customFormat="1" x14ac:dyDescent="0.25">
      <c r="A20" s="12"/>
      <c r="B20" s="13" t="s">
        <v>130</v>
      </c>
      <c r="C20" s="15" t="s">
        <v>41</v>
      </c>
      <c r="D20" s="11">
        <v>80</v>
      </c>
      <c r="E20" s="11">
        <v>50</v>
      </c>
      <c r="F20" s="11" t="s">
        <v>0</v>
      </c>
      <c r="G20" s="11" t="s">
        <v>0</v>
      </c>
      <c r="H20" s="29" t="s">
        <v>0</v>
      </c>
    </row>
    <row r="21" spans="1:8" x14ac:dyDescent="0.25">
      <c r="A21" s="12"/>
      <c r="B21" s="13" t="s">
        <v>131</v>
      </c>
      <c r="C21" s="15" t="s">
        <v>41</v>
      </c>
      <c r="D21" s="11">
        <v>400</v>
      </c>
      <c r="E21" s="11" t="s">
        <v>0</v>
      </c>
      <c r="F21" s="11" t="s">
        <v>0</v>
      </c>
      <c r="G21" s="11" t="s">
        <v>0</v>
      </c>
      <c r="H21" s="29" t="s">
        <v>0</v>
      </c>
    </row>
    <row r="22" spans="1:8" x14ac:dyDescent="0.25">
      <c r="A22" s="12"/>
      <c r="B22" s="13"/>
      <c r="C22" s="15"/>
      <c r="D22" s="11"/>
      <c r="E22" s="11"/>
      <c r="F22" s="11"/>
      <c r="G22" s="11"/>
      <c r="H22" s="29"/>
    </row>
    <row r="23" spans="1:8" x14ac:dyDescent="0.25">
      <c r="A23" s="12"/>
      <c r="B23" s="13"/>
      <c r="C23" s="15"/>
      <c r="D23" s="11"/>
      <c r="E23" s="11"/>
      <c r="F23" s="11"/>
      <c r="G23" s="11"/>
      <c r="H23" s="29"/>
    </row>
    <row r="24" spans="1:8" x14ac:dyDescent="0.25">
      <c r="A24" s="12"/>
      <c r="B24" s="16" t="s">
        <v>39</v>
      </c>
      <c r="C24" s="15"/>
      <c r="D24" s="11"/>
      <c r="E24" s="11"/>
      <c r="F24" s="11"/>
      <c r="G24" s="11"/>
      <c r="H24" s="29"/>
    </row>
    <row r="25" spans="1:8" x14ac:dyDescent="0.25">
      <c r="A25" s="12"/>
      <c r="B25" s="13" t="s">
        <v>40</v>
      </c>
      <c r="C25" s="15" t="s">
        <v>132</v>
      </c>
      <c r="D25" s="11">
        <v>2200</v>
      </c>
      <c r="E25" s="11">
        <v>2200</v>
      </c>
      <c r="F25" s="11">
        <v>547</v>
      </c>
      <c r="G25" s="11">
        <v>795</v>
      </c>
      <c r="H25" s="29">
        <v>795</v>
      </c>
    </row>
    <row r="26" spans="1:8" x14ac:dyDescent="0.25">
      <c r="A26" s="21"/>
      <c r="B26" s="15" t="s">
        <v>43</v>
      </c>
      <c r="C26" s="15" t="s">
        <v>44</v>
      </c>
      <c r="D26" s="11">
        <v>6000</v>
      </c>
      <c r="E26" s="11">
        <v>3000</v>
      </c>
      <c r="F26" s="11">
        <v>70</v>
      </c>
      <c r="G26" s="11">
        <v>200</v>
      </c>
      <c r="H26" s="29">
        <v>200</v>
      </c>
    </row>
    <row r="27" spans="1:8" ht="16.5" thickBot="1" x14ac:dyDescent="0.3">
      <c r="A27" s="22"/>
      <c r="B27" s="23"/>
      <c r="C27" s="24"/>
      <c r="D27" s="25"/>
      <c r="E27" s="25"/>
      <c r="F27" s="24"/>
      <c r="G27" s="24"/>
      <c r="H27" s="47"/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3"/>
  <sheetViews>
    <sheetView workbookViewId="0">
      <selection activeCell="G9" sqref="G9"/>
    </sheetView>
  </sheetViews>
  <sheetFormatPr baseColWidth="10" defaultRowHeight="15" x14ac:dyDescent="0.25"/>
  <cols>
    <col min="3" max="3" width="26.5703125" bestFit="1" customWidth="1"/>
    <col min="4" max="4" width="8.28515625" bestFit="1" customWidth="1"/>
    <col min="5" max="7" width="20.42578125" bestFit="1" customWidth="1"/>
    <col min="8" max="8" width="19.7109375" customWidth="1"/>
    <col min="9" max="9" width="21.7109375" bestFit="1" customWidth="1"/>
  </cols>
  <sheetData>
    <row r="2" spans="2:9" x14ac:dyDescent="0.25">
      <c r="B2" s="44" t="s">
        <v>72</v>
      </c>
      <c r="C2" s="44" t="s">
        <v>67</v>
      </c>
    </row>
    <row r="3" spans="2:9" x14ac:dyDescent="0.25">
      <c r="B3" s="44" t="s">
        <v>73</v>
      </c>
      <c r="C3" s="44" t="s">
        <v>213</v>
      </c>
    </row>
    <row r="4" spans="2:9" x14ac:dyDescent="0.25">
      <c r="B4" s="44" t="s">
        <v>74</v>
      </c>
      <c r="C4" s="74">
        <v>0</v>
      </c>
    </row>
    <row r="5" spans="2:9" x14ac:dyDescent="0.25">
      <c r="B5" s="44" t="s">
        <v>75</v>
      </c>
      <c r="C5" s="48">
        <v>42657</v>
      </c>
    </row>
    <row r="6" spans="2:9" ht="15.75" thickBot="1" x14ac:dyDescent="0.3"/>
    <row r="7" spans="2:9" ht="15.75" x14ac:dyDescent="0.25">
      <c r="B7" s="4"/>
      <c r="C7" s="5"/>
      <c r="D7" s="5"/>
      <c r="E7" s="5"/>
      <c r="F7" s="5"/>
      <c r="G7" s="5"/>
      <c r="H7" s="139"/>
    </row>
    <row r="8" spans="2:9" ht="15.75" x14ac:dyDescent="0.25">
      <c r="B8" s="7"/>
      <c r="C8" s="10" t="s">
        <v>78</v>
      </c>
      <c r="D8" s="9"/>
      <c r="E8" s="9">
        <v>1</v>
      </c>
      <c r="F8" s="9">
        <v>11</v>
      </c>
      <c r="G8" s="9">
        <v>7</v>
      </c>
      <c r="H8" s="28">
        <v>1</v>
      </c>
      <c r="I8" s="152">
        <v>1</v>
      </c>
    </row>
    <row r="9" spans="2:9" ht="15.75" x14ac:dyDescent="0.25">
      <c r="B9" s="7"/>
      <c r="C9" s="10" t="s">
        <v>77</v>
      </c>
      <c r="D9" s="10"/>
      <c r="E9" s="9" t="s">
        <v>248</v>
      </c>
      <c r="F9" s="9" t="s">
        <v>248</v>
      </c>
      <c r="G9" s="9" t="s">
        <v>248</v>
      </c>
      <c r="H9" s="9" t="s">
        <v>248</v>
      </c>
      <c r="I9" s="152" t="s">
        <v>247</v>
      </c>
    </row>
    <row r="10" spans="2:9" ht="15.75" x14ac:dyDescent="0.25">
      <c r="B10" s="7"/>
      <c r="C10" s="10" t="s">
        <v>6</v>
      </c>
      <c r="D10" s="8"/>
      <c r="E10" s="11"/>
      <c r="F10" s="11"/>
      <c r="G10" s="58"/>
      <c r="H10" s="29"/>
    </row>
    <row r="11" spans="2:9" ht="15.75" x14ac:dyDescent="0.25">
      <c r="B11" s="12"/>
      <c r="C11" s="109" t="s">
        <v>76</v>
      </c>
      <c r="D11" s="102"/>
      <c r="E11" s="104"/>
      <c r="F11" s="104"/>
      <c r="G11" s="58"/>
      <c r="H11" s="112"/>
    </row>
    <row r="12" spans="2:9" ht="15.75" x14ac:dyDescent="0.25">
      <c r="B12" s="12"/>
      <c r="C12" s="119"/>
      <c r="D12" s="102"/>
      <c r="E12" s="104"/>
      <c r="F12" s="104"/>
      <c r="G12" s="58"/>
      <c r="H12" s="112"/>
    </row>
    <row r="13" spans="2:9" ht="15.75" x14ac:dyDescent="0.25">
      <c r="B13" s="128"/>
      <c r="C13" s="120"/>
      <c r="D13" s="102"/>
      <c r="E13" s="104"/>
      <c r="F13" s="104"/>
      <c r="G13" s="58"/>
      <c r="H13" s="112"/>
    </row>
    <row r="14" spans="2:9" ht="15.75" x14ac:dyDescent="0.25">
      <c r="B14" s="128"/>
      <c r="C14" s="120" t="s">
        <v>7</v>
      </c>
      <c r="D14" s="120" t="s">
        <v>3</v>
      </c>
      <c r="E14" s="121">
        <f>E15*1000/3600</f>
        <v>100</v>
      </c>
      <c r="F14" s="121">
        <f t="shared" ref="F14:G14" si="0">F15*1000/3600</f>
        <v>161.11111111111111</v>
      </c>
      <c r="G14" s="121">
        <f t="shared" si="0"/>
        <v>50</v>
      </c>
      <c r="H14" s="140">
        <f>H15*1000/3600</f>
        <v>305.55555555555554</v>
      </c>
    </row>
    <row r="15" spans="2:9" ht="15.75" x14ac:dyDescent="0.25">
      <c r="B15" s="128"/>
      <c r="C15" s="120" t="s">
        <v>7</v>
      </c>
      <c r="D15" s="118" t="s">
        <v>8</v>
      </c>
      <c r="E15" s="122">
        <v>360</v>
      </c>
      <c r="F15" s="122">
        <v>580</v>
      </c>
      <c r="G15" s="122">
        <v>180</v>
      </c>
      <c r="H15" s="141">
        <v>1100</v>
      </c>
    </row>
    <row r="16" spans="2:9" ht="15.75" x14ac:dyDescent="0.25">
      <c r="B16" s="128"/>
      <c r="C16" s="120" t="s">
        <v>9</v>
      </c>
      <c r="D16" s="118" t="s">
        <v>10</v>
      </c>
      <c r="E16" s="153">
        <v>15</v>
      </c>
      <c r="F16" s="153">
        <v>15</v>
      </c>
      <c r="G16" s="153">
        <v>15</v>
      </c>
      <c r="H16" s="154">
        <v>15</v>
      </c>
    </row>
    <row r="17" spans="2:8" ht="15.75" x14ac:dyDescent="0.25">
      <c r="B17" s="128"/>
      <c r="C17" s="120" t="s">
        <v>11</v>
      </c>
      <c r="D17" s="118" t="s">
        <v>12</v>
      </c>
      <c r="E17" s="148">
        <v>-1.8</v>
      </c>
      <c r="F17" s="148">
        <v>-1.8</v>
      </c>
      <c r="G17" s="149"/>
      <c r="H17" s="150">
        <v>-1.8</v>
      </c>
    </row>
    <row r="18" spans="2:8" ht="15.75" x14ac:dyDescent="0.25">
      <c r="B18" s="128"/>
      <c r="C18" s="109" t="s">
        <v>13</v>
      </c>
      <c r="D18" s="123"/>
      <c r="E18" s="105"/>
      <c r="F18" s="105"/>
      <c r="G18" s="58"/>
      <c r="H18" s="143"/>
    </row>
    <row r="19" spans="2:8" ht="15.75" x14ac:dyDescent="0.25">
      <c r="B19" s="128"/>
      <c r="C19" s="120" t="s">
        <v>14</v>
      </c>
      <c r="D19" s="118"/>
      <c r="E19" s="104" t="s">
        <v>15</v>
      </c>
      <c r="F19" s="104" t="s">
        <v>15</v>
      </c>
      <c r="G19" s="104" t="s">
        <v>15</v>
      </c>
      <c r="H19" s="112" t="s">
        <v>15</v>
      </c>
    </row>
    <row r="20" spans="2:8" ht="15.75" x14ac:dyDescent="0.25">
      <c r="B20" s="128"/>
      <c r="C20" s="120" t="s">
        <v>18</v>
      </c>
      <c r="D20" s="118"/>
      <c r="E20" s="104" t="s">
        <v>19</v>
      </c>
      <c r="F20" s="104" t="s">
        <v>19</v>
      </c>
      <c r="G20" s="104" t="s">
        <v>19</v>
      </c>
      <c r="H20" s="112" t="s">
        <v>19</v>
      </c>
    </row>
    <row r="21" spans="2:8" ht="15.75" x14ac:dyDescent="0.25">
      <c r="B21" s="128"/>
      <c r="C21" s="120" t="s">
        <v>20</v>
      </c>
      <c r="D21" s="118"/>
      <c r="E21" s="104" t="s">
        <v>21</v>
      </c>
      <c r="F21" s="104" t="s">
        <v>21</v>
      </c>
      <c r="G21" s="104" t="s">
        <v>21</v>
      </c>
      <c r="H21" s="112" t="s">
        <v>21</v>
      </c>
    </row>
    <row r="22" spans="2:8" ht="15.75" x14ac:dyDescent="0.25">
      <c r="B22" s="128"/>
      <c r="C22" s="120"/>
      <c r="D22" s="118"/>
      <c r="E22" s="104"/>
      <c r="F22" s="104"/>
      <c r="G22" s="58"/>
      <c r="H22" s="112"/>
    </row>
    <row r="23" spans="2:8" ht="15.75" x14ac:dyDescent="0.25">
      <c r="B23" s="128"/>
      <c r="C23" s="120" t="s">
        <v>22</v>
      </c>
      <c r="D23" s="118" t="s">
        <v>23</v>
      </c>
      <c r="E23" s="148">
        <v>5</v>
      </c>
      <c r="F23" s="148">
        <v>5</v>
      </c>
      <c r="G23" s="151">
        <v>5</v>
      </c>
      <c r="H23" s="150">
        <v>5</v>
      </c>
    </row>
    <row r="24" spans="2:8" ht="15.75" x14ac:dyDescent="0.25">
      <c r="B24" s="128"/>
      <c r="C24" s="120" t="s">
        <v>24</v>
      </c>
      <c r="D24" s="118" t="s">
        <v>25</v>
      </c>
      <c r="E24" s="104">
        <v>33</v>
      </c>
      <c r="F24" s="104">
        <v>33</v>
      </c>
      <c r="G24" s="144">
        <v>24</v>
      </c>
      <c r="H24" s="112">
        <v>39</v>
      </c>
    </row>
    <row r="25" spans="2:8" ht="15.75" x14ac:dyDescent="0.25">
      <c r="B25" s="128"/>
      <c r="C25" s="120" t="s">
        <v>26</v>
      </c>
      <c r="D25" s="118" t="s">
        <v>27</v>
      </c>
      <c r="E25" s="104">
        <v>70</v>
      </c>
      <c r="F25" s="104">
        <v>70</v>
      </c>
      <c r="G25" s="104">
        <v>70</v>
      </c>
      <c r="H25" s="104">
        <v>70</v>
      </c>
    </row>
    <row r="26" spans="2:8" ht="15.75" x14ac:dyDescent="0.25">
      <c r="B26" s="128"/>
      <c r="C26" s="109" t="s">
        <v>28</v>
      </c>
      <c r="D26" s="118"/>
      <c r="E26" s="119"/>
      <c r="F26" s="119"/>
      <c r="G26" s="58"/>
      <c r="H26" s="142"/>
    </row>
    <row r="27" spans="2:8" ht="15.75" x14ac:dyDescent="0.25">
      <c r="B27" s="128"/>
      <c r="C27" s="124" t="s">
        <v>29</v>
      </c>
      <c r="D27" s="124" t="s">
        <v>30</v>
      </c>
      <c r="E27" s="125" t="s">
        <v>226</v>
      </c>
      <c r="F27" s="125" t="s">
        <v>226</v>
      </c>
      <c r="G27" s="125" t="s">
        <v>226</v>
      </c>
      <c r="H27" s="125" t="s">
        <v>226</v>
      </c>
    </row>
    <row r="28" spans="2:8" ht="15.75" x14ac:dyDescent="0.25">
      <c r="B28" s="129"/>
      <c r="C28" s="120" t="s">
        <v>32</v>
      </c>
      <c r="D28" s="118" t="s">
        <v>33</v>
      </c>
      <c r="E28" s="148">
        <v>2250</v>
      </c>
      <c r="F28" s="148">
        <v>2500</v>
      </c>
      <c r="G28" s="149">
        <v>2500</v>
      </c>
      <c r="H28" s="150">
        <v>2500</v>
      </c>
    </row>
    <row r="29" spans="2:8" ht="15.75" x14ac:dyDescent="0.25">
      <c r="B29" s="128"/>
      <c r="C29" s="109" t="s">
        <v>34</v>
      </c>
      <c r="D29" s="126" t="s">
        <v>35</v>
      </c>
      <c r="E29" s="108">
        <v>0.03</v>
      </c>
      <c r="F29" s="127">
        <v>0.05</v>
      </c>
      <c r="G29" s="147">
        <v>0.02</v>
      </c>
      <c r="H29" s="116">
        <v>0.12</v>
      </c>
    </row>
    <row r="30" spans="2:8" ht="15.75" x14ac:dyDescent="0.25">
      <c r="B30" s="128"/>
      <c r="C30" s="120" t="s">
        <v>36</v>
      </c>
      <c r="D30" s="118" t="s">
        <v>37</v>
      </c>
      <c r="E30" s="104" t="s">
        <v>38</v>
      </c>
      <c r="F30" s="104" t="s">
        <v>38</v>
      </c>
      <c r="G30" s="104" t="s">
        <v>38</v>
      </c>
      <c r="H30" s="104" t="s">
        <v>38</v>
      </c>
    </row>
    <row r="31" spans="2:8" ht="15.75" x14ac:dyDescent="0.25">
      <c r="B31" s="128"/>
      <c r="C31" s="120"/>
      <c r="D31" s="118"/>
      <c r="E31" s="104"/>
      <c r="F31" s="104"/>
      <c r="G31" s="58"/>
      <c r="H31" s="112"/>
    </row>
    <row r="32" spans="2:8" ht="15.75" x14ac:dyDescent="0.25">
      <c r="B32" s="128"/>
      <c r="C32" s="16" t="s">
        <v>70</v>
      </c>
      <c r="D32" s="15"/>
      <c r="E32" s="11"/>
      <c r="F32" s="11"/>
      <c r="G32" s="58"/>
      <c r="H32" s="29"/>
    </row>
    <row r="33" spans="2:8" ht="15.75" x14ac:dyDescent="0.25">
      <c r="B33" s="12"/>
      <c r="C33" s="13" t="s">
        <v>40</v>
      </c>
      <c r="D33" s="11" t="s">
        <v>41</v>
      </c>
      <c r="E33" s="148">
        <v>270</v>
      </c>
      <c r="F33" s="148">
        <v>270</v>
      </c>
      <c r="G33" s="155">
        <v>385</v>
      </c>
      <c r="H33" s="150">
        <v>270</v>
      </c>
    </row>
    <row r="34" spans="2:8" ht="15.75" x14ac:dyDescent="0.25">
      <c r="B34" s="12"/>
      <c r="C34" s="13" t="s">
        <v>42</v>
      </c>
      <c r="D34" s="11" t="s">
        <v>41</v>
      </c>
      <c r="E34" s="148">
        <v>990</v>
      </c>
      <c r="F34" s="148">
        <v>990</v>
      </c>
      <c r="G34" s="155">
        <v>1150</v>
      </c>
      <c r="H34" s="150">
        <v>1350</v>
      </c>
    </row>
    <row r="35" spans="2:8" ht="15.75" x14ac:dyDescent="0.25">
      <c r="B35" s="12"/>
      <c r="C35" s="13" t="s">
        <v>2</v>
      </c>
      <c r="D35" s="11" t="s">
        <v>41</v>
      </c>
      <c r="E35" s="148">
        <v>750</v>
      </c>
      <c r="F35" s="148">
        <v>750</v>
      </c>
      <c r="G35" s="155">
        <v>860</v>
      </c>
      <c r="H35" s="150">
        <v>900</v>
      </c>
    </row>
    <row r="36" spans="2:8" ht="15.75" x14ac:dyDescent="0.25">
      <c r="B36" s="21"/>
      <c r="C36" s="15" t="s">
        <v>43</v>
      </c>
      <c r="D36" s="11" t="s">
        <v>44</v>
      </c>
      <c r="E36" s="145">
        <v>1.8</v>
      </c>
      <c r="F36" s="11">
        <v>2.2999999999999998</v>
      </c>
      <c r="G36" s="146">
        <v>1.2</v>
      </c>
      <c r="H36" s="29">
        <v>4.2</v>
      </c>
    </row>
    <row r="37" spans="2:8" ht="15.75" x14ac:dyDescent="0.25">
      <c r="B37" s="21"/>
      <c r="C37" s="15"/>
      <c r="D37" s="15"/>
      <c r="E37" s="9"/>
      <c r="F37" s="9"/>
      <c r="G37" s="58"/>
      <c r="H37" s="28"/>
    </row>
    <row r="38" spans="2:8" ht="15.75" x14ac:dyDescent="0.25">
      <c r="B38" s="12"/>
      <c r="C38" s="16" t="s">
        <v>82</v>
      </c>
      <c r="D38" s="15"/>
      <c r="E38" s="11"/>
      <c r="F38" s="11"/>
      <c r="G38" s="58"/>
      <c r="H38" s="29"/>
    </row>
    <row r="39" spans="2:8" ht="15.75" x14ac:dyDescent="0.25">
      <c r="B39" s="12"/>
      <c r="C39" s="13" t="s">
        <v>83</v>
      </c>
      <c r="D39" s="15"/>
      <c r="E39" s="11" t="s">
        <v>249</v>
      </c>
      <c r="F39" s="11" t="s">
        <v>249</v>
      </c>
      <c r="G39" s="11" t="s">
        <v>249</v>
      </c>
      <c r="H39" s="11" t="s">
        <v>249</v>
      </c>
    </row>
    <row r="40" spans="2:8" ht="15.75" x14ac:dyDescent="0.25">
      <c r="B40" s="12"/>
      <c r="C40" s="13" t="s">
        <v>84</v>
      </c>
      <c r="D40" s="15"/>
      <c r="E40" s="9" t="s">
        <v>243</v>
      </c>
      <c r="F40" s="9" t="s">
        <v>244</v>
      </c>
      <c r="G40" s="9" t="s">
        <v>245</v>
      </c>
      <c r="H40" s="28" t="s">
        <v>246</v>
      </c>
    </row>
    <row r="41" spans="2:8" ht="15.75" x14ac:dyDescent="0.25">
      <c r="B41" s="40"/>
      <c r="C41" s="50"/>
      <c r="D41" s="50"/>
      <c r="E41" s="51"/>
      <c r="F41" s="51"/>
      <c r="G41" s="9"/>
      <c r="H41" s="66"/>
    </row>
    <row r="42" spans="2:8" ht="15.75" x14ac:dyDescent="0.25">
      <c r="B42" s="40"/>
      <c r="C42" s="50"/>
      <c r="D42" s="50"/>
      <c r="E42" s="51"/>
      <c r="F42" s="51"/>
      <c r="G42" s="9"/>
      <c r="H42" s="66"/>
    </row>
    <row r="43" spans="2:8" ht="16.5" thickBot="1" x14ac:dyDescent="0.3">
      <c r="B43" s="22"/>
      <c r="C43" s="23"/>
      <c r="D43" s="24"/>
      <c r="E43" s="25"/>
      <c r="F43" s="25"/>
      <c r="G43" s="25"/>
      <c r="H43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BOMBA DE CALOR</vt:lpstr>
      <vt:lpstr>MANEJADORAS</vt:lpstr>
      <vt:lpstr>CALDERAS</vt:lpstr>
      <vt:lpstr>CALDERAS1</vt:lpstr>
      <vt:lpstr>VENTILADORES</vt:lpstr>
      <vt:lpstr>RECUPERADORES</vt:lpstr>
      <vt:lpstr>recu</vt:lpstr>
      <vt:lpstr>ESTANQUES</vt:lpstr>
      <vt:lpstr>vent</vt:lpstr>
      <vt:lpstr>BOMBA</vt:lpstr>
      <vt:lpstr>IC</vt:lpstr>
      <vt:lpstr>Cuadro carga</vt:lpstr>
      <vt:lpstr>BOMBA!Área_de_impresión</vt:lpstr>
      <vt:lpstr>'BOMBA DE CALOR'!Área_de_impresión</vt:lpstr>
      <vt:lpstr>CALDERAS!Área_de_impresión</vt:lpstr>
      <vt:lpstr>ESTANQUES!Área_de_impresión</vt:lpstr>
      <vt:lpstr>IC!Área_de_impresión</vt:lpstr>
      <vt:lpstr>MANEJADORAS!Área_de_impresión</vt:lpstr>
      <vt:lpstr>RECUPERADORES!Área_de_impresión</vt:lpstr>
      <vt:lpstr>VENTILADORES!Área_de_impresión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Rodrigo_PEerez</dc:creator>
  <cp:lastModifiedBy>Pedro Hernández Roig</cp:lastModifiedBy>
  <cp:lastPrinted>2016-11-11T16:31:07Z</cp:lastPrinted>
  <dcterms:created xsi:type="dcterms:W3CDTF">2016-04-26T00:44:13Z</dcterms:created>
  <dcterms:modified xsi:type="dcterms:W3CDTF">2017-05-12T15:16:27Z</dcterms:modified>
</cp:coreProperties>
</file>